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hidePivotFieldList="1"/>
  <mc:AlternateContent xmlns:mc="http://schemas.openxmlformats.org/markup-compatibility/2006">
    <mc:Choice Requires="x15">
      <x15ac:absPath xmlns:x15ac="http://schemas.microsoft.com/office/spreadsheetml/2010/11/ac" url="O:\1.ENI\ENI Estonia\Info on the web\List of contracted projects\"/>
    </mc:Choice>
  </mc:AlternateContent>
  <xr:revisionPtr revIDLastSave="0" documentId="13_ncr:1_{269D5D5F-EED9-4D27-A9EE-F95A9990C8E8}" xr6:coauthVersionLast="45" xr6:coauthVersionMax="45" xr10:uidLastSave="{00000000-0000-0000-0000-000000000000}"/>
  <bookViews>
    <workbookView xWindow="-120" yWindow="-120" windowWidth="29040" windowHeight="15840" firstSheet="1" activeTab="1" xr2:uid="{00000000-000D-0000-FFFF-FFFF00000000}"/>
  </bookViews>
  <sheets>
    <sheet name="Sheet1 (2)" sheetId="8" state="hidden" r:id="rId1"/>
    <sheet name="Contracted &amp; approved projects" sheetId="1" r:id="rId2"/>
    <sheet name="Sheet2" sheetId="2" state="hidden" r:id="rId3"/>
  </sheets>
  <definedNames>
    <definedName name="_xlnm._FilterDatabase" localSheetId="1" hidden="1">'Contracted &amp; approved projects'!$A$2:$P$33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 l="1"/>
  <c r="L36" i="1" s="1"/>
  <c r="K34" i="1"/>
  <c r="M27" i="1" l="1"/>
  <c r="M26" i="1"/>
  <c r="M33" i="1" l="1"/>
  <c r="M32" i="1"/>
  <c r="M31" i="1"/>
  <c r="M30" i="1"/>
  <c r="M29" i="1"/>
  <c r="M28" i="1"/>
  <c r="M25" i="1"/>
  <c r="M24" i="1"/>
  <c r="M23" i="1"/>
  <c r="M22" i="1"/>
  <c r="M21" i="1"/>
  <c r="M20" i="1"/>
  <c r="M19" i="1"/>
  <c r="M18" i="1"/>
  <c r="M17" i="1"/>
  <c r="M16" i="1"/>
  <c r="M15" i="1"/>
  <c r="M14" i="1"/>
  <c r="M13" i="1"/>
  <c r="M12" i="1"/>
  <c r="M11" i="1"/>
  <c r="M10" i="1"/>
  <c r="M9" i="1"/>
  <c r="M8" i="1"/>
  <c r="M7" i="1"/>
  <c r="M6" i="1"/>
  <c r="M5" i="1"/>
  <c r="M4" i="1"/>
  <c r="M3" i="1"/>
  <c r="J42" i="1"/>
  <c r="L29" i="8" l="1"/>
  <c r="K29" i="8"/>
</calcChain>
</file>

<file path=xl/sharedStrings.xml><?xml version="1.0" encoding="utf-8"?>
<sst xmlns="http://schemas.openxmlformats.org/spreadsheetml/2006/main" count="660" uniqueCount="282">
  <si>
    <t>No of project</t>
  </si>
  <si>
    <t>TO</t>
  </si>
  <si>
    <t>Project title</t>
  </si>
  <si>
    <t>ER48</t>
  </si>
  <si>
    <t>TO 1</t>
  </si>
  <si>
    <t>Extending, strengthening the network and smart marketing of Via Hanseatica</t>
  </si>
  <si>
    <t>Foundation Tartu County Tourism</t>
  </si>
  <si>
    <t>ER24</t>
  </si>
  <si>
    <t>Development of measures for improving the quality of diagnosis and prevention of type 2 diabetes</t>
  </si>
  <si>
    <t>Federal State Budgetary Educational Institution of Higher Education “Saint-Petersburg State University”</t>
  </si>
  <si>
    <t>ER30</t>
  </si>
  <si>
    <t>Novel lignin-based plastics for sustainable polymer industry</t>
  </si>
  <si>
    <t>University of Tartu</t>
  </si>
  <si>
    <t>Võru Town Government</t>
  </si>
  <si>
    <t>ER94</t>
  </si>
  <si>
    <t>Improving competitiveness of rural SME's by teaching innovative eco-technologies and farming practices, fostering cross-border contacts and creation of infrastructure adding value to the farm products</t>
  </si>
  <si>
    <t>The Union of Setomaa Rural Municipalities</t>
  </si>
  <si>
    <t>ER85</t>
  </si>
  <si>
    <t>Enterpreneurial-minded youth – growth potential for border region</t>
  </si>
  <si>
    <t>Jõhvi Municipality Government</t>
  </si>
  <si>
    <t>TO 6</t>
  </si>
  <si>
    <t>ER65</t>
  </si>
  <si>
    <t>ER90</t>
  </si>
  <si>
    <t>HAZardous chemicaLs in the eastern Gulf of Finland – concentrations and impact assessment</t>
  </si>
  <si>
    <t>Tallinn University of Technology</t>
  </si>
  <si>
    <t>ER55</t>
  </si>
  <si>
    <t>Increasing capacity of environmental protection to maintain biodiversity and ecosystem performance in the Gulf of Finland under multiple human uses and climate change pressure</t>
  </si>
  <si>
    <t>ER15</t>
  </si>
  <si>
    <t>Improvement of housing energy performance level of public buildings through introducing innovative technologies and solutions in Estonia and Pskov region</t>
  </si>
  <si>
    <t>Tartu Regional Energy Agency</t>
  </si>
  <si>
    <t>ER80</t>
  </si>
  <si>
    <t>Restocking of European eel as a measure of recovery of endangered species and preservation of natural diversity</t>
  </si>
  <si>
    <t>Estonian University of Life Sciences</t>
  </si>
  <si>
    <t>ER25</t>
  </si>
  <si>
    <t>Water Management of the Narva River: harmonization and sustention</t>
  </si>
  <si>
    <t>ER96</t>
  </si>
  <si>
    <t>TO 5</t>
  </si>
  <si>
    <t>Promoting music hobby education and fostering cross border cooperation between the music schools in Pskov and Räpina</t>
  </si>
  <si>
    <t>Räpina Music School</t>
  </si>
  <si>
    <t>ER52</t>
  </si>
  <si>
    <t>Improving cooperation between local authorities, schools and NGO’s in teaching and promotion of local cultural heritage to children and youngsters in historical Setomaa area</t>
  </si>
  <si>
    <t>ER8</t>
  </si>
  <si>
    <t>Improved network of formal and informal education institutes to support  Cultural and Natural Heritage of the Lake Peipsi/Chudskoe</t>
  </si>
  <si>
    <t>Peipsi Center for Transboundary Cooperation</t>
  </si>
  <si>
    <t>ER19</t>
  </si>
  <si>
    <t>From family to society</t>
  </si>
  <si>
    <t>NGO VitaTiim</t>
  </si>
  <si>
    <t>ER78</t>
  </si>
  <si>
    <t>Promoting healthy lifestyles</t>
  </si>
  <si>
    <t>Setomaa Rural Municipality</t>
  </si>
  <si>
    <t>Improvement of the accessibility  of the remote areas in South-East Estonia and Pskov region for traditional  entrepreneurship and sustainable development</t>
  </si>
  <si>
    <t>Setomaa Municipality Government</t>
  </si>
  <si>
    <t>Implementation period</t>
  </si>
  <si>
    <t>Project summary</t>
  </si>
  <si>
    <t>11.03.2019-  10.02.2021</t>
  </si>
  <si>
    <r>
      <rPr>
        <b/>
        <sz val="9"/>
        <color theme="1"/>
        <rFont val="Verdana"/>
        <family val="2"/>
        <charset val="204"/>
      </rPr>
      <t>Overall objective:</t>
    </r>
    <r>
      <rPr>
        <sz val="9"/>
        <color theme="1"/>
        <rFont val="Verdana"/>
        <family val="2"/>
        <charset val="186"/>
      </rPr>
      <t>Improved cooperation between local communities and of  living environment of the  Programme area.  Improved   public services  in sparsely-populated areas</t>
    </r>
    <r>
      <rPr>
        <sz val="9"/>
        <color theme="1"/>
        <rFont val="Verdana"/>
        <family val="2"/>
        <charset val="204"/>
      </rPr>
      <t xml:space="preserve">                                   </t>
    </r>
    <r>
      <rPr>
        <b/>
        <sz val="9"/>
        <color theme="1"/>
        <rFont val="Verdana"/>
        <family val="2"/>
        <charset val="204"/>
      </rPr>
      <t xml:space="preserve">Specific objectives: </t>
    </r>
    <r>
      <rPr>
        <sz val="9"/>
        <color theme="1"/>
        <rFont val="Verdana"/>
        <family val="2"/>
        <charset val="204"/>
      </rPr>
      <t>Improvement of  neighbourly relations between border communities educational institutions, civil society and public institutions, also people to people personal contacts .
Improvement of knowledge and know on teaching methods of regional cultural and natural heritage; of general understanding of the public of cultural and natural richness of the region.</t>
    </r>
  </si>
  <si>
    <r>
      <rPr>
        <b/>
        <sz val="9"/>
        <color theme="1"/>
        <rFont val="Verdana"/>
        <family val="2"/>
        <charset val="204"/>
      </rPr>
      <t>Overal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</si>
  <si>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activate, empower and support families  at risk at the local level to expand their influence on the local society and engage them in the lifelong learning process.                                        </t>
    </r>
    <r>
      <rPr>
        <b/>
        <sz val="9"/>
        <color theme="1"/>
        <rFont val="Verdana"/>
        <family val="2"/>
        <charset val="204"/>
      </rPr>
      <t xml:space="preserve">Specific objectives: </t>
    </r>
    <r>
      <rPr>
        <sz val="9"/>
        <color theme="1"/>
        <rFont val="Verdana"/>
        <family val="2"/>
        <charset val="186"/>
      </rPr>
      <t>Implement learning programmes for families and social workers in order to develop their professional and lifelong learning competences. Providing social support and accompaniment for families and exchange good practices and experience in methodology of it for improving position of families and social work field in generaly</t>
    </r>
  </si>
  <si>
    <r>
      <rPr>
        <b/>
        <sz val="9"/>
        <color theme="1"/>
        <rFont val="Verdana"/>
        <family val="2"/>
        <charset val="204"/>
      </rPr>
      <t>Overall objective:</t>
    </r>
    <r>
      <rPr>
        <sz val="9"/>
        <color theme="1"/>
        <rFont val="Verdana"/>
        <family val="2"/>
        <charset val="186"/>
      </rPr>
      <t xml:space="preserve"> to improve the quality of diagnosis and prevention of T2D by developing of effective T2D prediction measures within the framework of partnership between Estonia and Russia (including elaborating of approaches for T2D risk identification, implementation of these approaches in the clinical practice, education). </t>
    </r>
    <r>
      <rPr>
        <sz val="9"/>
        <color theme="1"/>
        <rFont val="Verdana"/>
        <family val="2"/>
        <charset val="204"/>
      </rPr>
      <t>Specific objectives:</t>
    </r>
    <r>
      <rPr>
        <sz val="9"/>
        <color theme="1"/>
        <rFont val="Verdana"/>
        <family val="2"/>
        <charset val="186"/>
      </rPr>
      <t xml:space="preserve"> 1) To carry out research for identifying the genetic risk markers of T2D specific to the Russian population; 2) To develop a polygenic risk score model of T2D and genetic testing panel of T2D specific to the Russian population 3) To raise awareness on involvement of genetic factors of T2D and the possibility of using this knowledge in clinical practice for diagnosis and prevention of T2D in Russia and Estonia</t>
    </r>
  </si>
  <si>
    <r>
      <rPr>
        <b/>
        <sz val="9"/>
        <color theme="1"/>
        <rFont val="Verdana"/>
        <family val="2"/>
        <charset val="204"/>
      </rPr>
      <t>Overal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</si>
  <si>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</si>
  <si>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rPr>
        <b/>
        <sz val="9"/>
        <color theme="1"/>
        <rFont val="Verdana"/>
        <family val="2"/>
        <charset val="204"/>
      </rPr>
      <t>Overal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</si>
  <si>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t>Project Acronym</t>
  </si>
  <si>
    <t>T2Dprevention</t>
  </si>
  <si>
    <t>NarvaWatMan</t>
  </si>
  <si>
    <t>BioStyrene</t>
  </si>
  <si>
    <t>Via Hanseatica Plus</t>
  </si>
  <si>
    <t>ADRIENNE</t>
  </si>
  <si>
    <t>ESTRUSEEL</t>
  </si>
  <si>
    <t>HAZLESS</t>
  </si>
  <si>
    <t>Lõuna-Eesti (EE008) Pskov Oblast (RU003)</t>
  </si>
  <si>
    <t>CuNaHe</t>
  </si>
  <si>
    <t>Kirde-Eesti (EE007) Pskov Oblast (RU003)</t>
  </si>
  <si>
    <t>SaveSmart</t>
  </si>
  <si>
    <t>01.06.2019-31.05.2022</t>
  </si>
  <si>
    <t>FFC</t>
  </si>
  <si>
    <t>01.04.2019-31.03.2021</t>
  </si>
  <si>
    <t>01.05.2019-30.04.2022</t>
  </si>
  <si>
    <t>Sankt-Peterburg (RU001) Lõuna-Eesti (EE008) Pskov Oblast (RU003)</t>
  </si>
  <si>
    <t>15.03.2019-02.11.2021</t>
  </si>
  <si>
    <t>Põhja-Eesti (adjoining region) (EE001)         Sankt-Peterburg (RU001)</t>
  </si>
  <si>
    <t>01.06.2019-30.04.2022</t>
  </si>
  <si>
    <t>Lõuna-Eesti (EE008) Sankt-Peterburg (RU001)</t>
  </si>
  <si>
    <t xml:space="preserve">Lõuna-Eesti (EE008) Kirde-Eesti (EE007) Sankt-Peterburg (RU001)Pskov Oblast (RU003) Leningrad Oblast (RU002) </t>
  </si>
  <si>
    <t>Heritage Teaching</t>
  </si>
  <si>
    <r>
      <t>Overal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</si>
  <si>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t>01.03.2019-28.02.2021</t>
  </si>
  <si>
    <t xml:space="preserve">Lõuna-Eesti (EE008) Pskov Oblast (RU003) </t>
  </si>
  <si>
    <t>Kirde-Eesti (EE007) Leningrad Oblast (RU002)</t>
  </si>
  <si>
    <r>
      <t>Overal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</si>
  <si>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t>01.04.2019-31.03.2022</t>
  </si>
  <si>
    <t>Lõuna-Eesti (EE008)Sankt-Peterburg (RU001)Põhja-Eesti (adjoining region) (EE001)</t>
  </si>
  <si>
    <t>BioAware</t>
  </si>
  <si>
    <r>
      <t xml:space="preserve">Overal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</si>
  <si>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t>18.04.2019-17.04.2022</t>
  </si>
  <si>
    <t>Lõuna-Eesti (EE008)Pskov Oblast (RU003)</t>
  </si>
  <si>
    <r>
      <t>Overal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</si>
  <si>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t>HEALTHY</t>
  </si>
  <si>
    <t>01.05.2019-30.04.2021</t>
  </si>
  <si>
    <r>
      <t xml:space="preserve">Overal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</si>
  <si>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t>01.03.2019-28.02.2022</t>
  </si>
  <si>
    <t>EnterYouth</t>
  </si>
  <si>
    <r>
      <t xml:space="preserve">Overal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</si>
  <si>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t>01.04.2019-28.02.2022</t>
  </si>
  <si>
    <r>
      <t xml:space="preserve">Overal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</si>
  <si>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t>ACTIVE VILLAGE</t>
  </si>
  <si>
    <r>
      <t xml:space="preserve">Overal objective: </t>
    </r>
    <r>
      <rPr>
        <sz val="9"/>
        <color theme="1"/>
        <rFont val="Verdana"/>
        <family val="2"/>
        <charset val="204"/>
      </rPr>
      <t xml:space="preserve">Increasing rural SME's development and entrepreneurship by fostering cross-border cooperation and product development in horticultural sector.  The objective will be achieved through organizing training and promotional activities, strengthening of cross-border business contacts and creation of modern infrastructure for processing of horticultural products in South-East Estonia and Pskov region. </t>
    </r>
    <r>
      <rPr>
        <b/>
        <sz val="9"/>
        <color theme="1"/>
        <rFont val="Verdana"/>
        <family val="2"/>
        <charset val="204"/>
      </rPr>
      <t xml:space="preserve">  Specific objectives: </t>
    </r>
    <r>
      <rPr>
        <sz val="9"/>
        <color theme="1"/>
        <rFont val="Verdana"/>
        <family val="2"/>
        <charset val="204"/>
      </rPr>
      <t xml:space="preserve">The assortment and volume of farm products and processed local food products will increase and the competitiveness of rural SMEs in project area will be improved. It will happen due to substantial and active involvement of rural SMEs to project activities. </t>
    </r>
  </si>
  <si>
    <t>11.03.2019- 10.09.2021</t>
  </si>
  <si>
    <t>Connecting Through Music</t>
  </si>
  <si>
    <r>
      <t xml:space="preserve">Overal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</si>
  <si>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t>ER2</t>
  </si>
  <si>
    <t>ER3</t>
  </si>
  <si>
    <t>ER4</t>
  </si>
  <si>
    <t>SME ACCESS</t>
  </si>
  <si>
    <t>01.04.2019-30.09.2021</t>
  </si>
  <si>
    <t xml:space="preserve">
64001 Lõuna-Eesti (EE008) </t>
  </si>
  <si>
    <t xml:space="preserve">
Lõuna-Eesti (EE008) Põhja-Eesti (adjoining region) (EE001 Pskov Oblast (RU003)</t>
  </si>
  <si>
    <r>
      <t xml:space="preserve">Overal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1)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</si>
  <si>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t xml:space="preserve">01.07.2019- 31.12.2021 </t>
  </si>
  <si>
    <t xml:space="preserve">02.09.2019- 01.09.2022 </t>
  </si>
  <si>
    <t>01.07.2019- 30.06.2022</t>
  </si>
  <si>
    <t>Common Peipsi 2</t>
  </si>
  <si>
    <t>Economically and Environmentally Sustainable Lake Peipsi area 2</t>
  </si>
  <si>
    <t xml:space="preserve">
Lõuna-Eesti (EE008) Pskov Oblast (RU003)</t>
  </si>
  <si>
    <r>
      <t xml:space="preserve">Overal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</si>
  <si>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t>Development of the unique Narva-Ivangorod trans-border fortresses ensemble as a single cultural and tourist object. 2nd stage</t>
  </si>
  <si>
    <t>Narva-Ivangorod Castles 2</t>
  </si>
  <si>
    <t>Foundation Narva Museum</t>
  </si>
  <si>
    <t>20308 Kirde-Eesti (EE007)</t>
  </si>
  <si>
    <r>
      <t xml:space="preserve">Overal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</si>
  <si>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t>Geographical coverage</t>
  </si>
  <si>
    <t>Project Postcode of Lead Beneficiary</t>
  </si>
  <si>
    <t xml:space="preserve">River Promenades III </t>
  </si>
  <si>
    <t>Development of historical riverside protection area in Narva/Estonia and Ivangorod/Russia III stage</t>
  </si>
  <si>
    <t>Narva City Government,  Department for City Development and Economy</t>
  </si>
  <si>
    <r>
      <t xml:space="preserve">Overal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</si>
  <si>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t>19086 Põhja-Eesti (adjoining region) (EE001)</t>
  </si>
  <si>
    <t>199034 Sankt-Peterburg (RU001)</t>
  </si>
  <si>
    <t>Improving biodiversity and increasing awareness of environmental protection in regional centres in Estonian-Russian border area</t>
  </si>
  <si>
    <t>ER1</t>
  </si>
  <si>
    <t>51009 Lõuna-Eesti (EE008)</t>
  </si>
  <si>
    <t>20307 Kirde-Eesti (EE007)</t>
  </si>
  <si>
    <t>50090 Lõuna-Eesti (EE008)</t>
  </si>
  <si>
    <t>51007 Lõuna-Eesti (EE008)</t>
  </si>
  <si>
    <t>65301 Lõuna-Eesti (EE008)</t>
  </si>
  <si>
    <t>65620 Lõuna-Eesti (EE008)</t>
  </si>
  <si>
    <t>64001 Lõuna-Eesti (EE008)</t>
  </si>
  <si>
    <t>51014 Lõuna-Eesti (EE008)</t>
  </si>
  <si>
    <t>41595 Kirde-Eesti (EE007)</t>
  </si>
  <si>
    <t>64505 Lõuna-Eesti (EE008)</t>
  </si>
  <si>
    <t>Lead beneficiary</t>
  </si>
  <si>
    <t>Duration of project (months)</t>
  </si>
  <si>
    <t>Total eligible expenditure (EUR)</t>
  </si>
  <si>
    <t>EE-RU Programme co-financing (EUR)</t>
  </si>
  <si>
    <t>EE-RU Programme co-financing rate (%)</t>
  </si>
  <si>
    <t xml:space="preserve">Grant Contract concluded </t>
  </si>
  <si>
    <t>ER101</t>
  </si>
  <si>
    <t>ER126</t>
  </si>
  <si>
    <t>GreenMind</t>
  </si>
  <si>
    <t>Raising Environmental Awareness in Estonian-Russian Border Area</t>
  </si>
  <si>
    <r>
      <t>Overal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</si>
  <si>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t>Pskov regional public organization "Lake Peipsi Project (Pskov)"</t>
  </si>
  <si>
    <t>180000 Pskov Oblast (RU003)</t>
  </si>
  <si>
    <t xml:space="preserve">Pskov Oblast (RU003)Lõuna-Eesti (EE008) </t>
  </si>
  <si>
    <t>01.08.2019-31.01.2022</t>
  </si>
  <si>
    <t>01.09.2019-31.08.2021</t>
  </si>
  <si>
    <t>LOCAL FIRE</t>
  </si>
  <si>
    <t>Joint actions for improving local rescue fire services to protect forests and settlements in EE-RU border area</t>
  </si>
  <si>
    <t>Administration of the Pskovskiy area</t>
  </si>
  <si>
    <r>
      <t>Overall objective:</t>
    </r>
    <r>
      <rPr>
        <sz val="9"/>
        <color theme="1"/>
        <rFont val="Verdana"/>
        <family val="2"/>
        <charset val="204"/>
      </rPr>
      <t xml:space="preserve">To improve of living and leisure safety in RU-EE border area through the complex of shared actions in risk management for the forest and land fire protection. </t>
    </r>
    <r>
      <rPr>
        <b/>
        <sz val="9"/>
        <color theme="1"/>
        <rFont val="Verdana"/>
        <family val="2"/>
        <charset val="204"/>
      </rPr>
      <t xml:space="preserve">Specific objectives: </t>
    </r>
    <r>
      <rPr>
        <sz val="9"/>
        <color theme="1"/>
        <rFont val="Verdana"/>
        <family val="2"/>
        <charset val="204"/>
      </rPr>
      <t>1. Intermunicipal cooperation for prevention and localization of the large forest and land fires in border territories of Russia and Estonia improved. 2. The number of the uncontrolled huge forest and land fires in the border area and the damage to the inhabitants and nature decreased</t>
    </r>
  </si>
  <si>
    <t>180000 Pskov Oblast (RU003) Kirde-Eesti (EE007)</t>
  </si>
  <si>
    <t>2nd Call</t>
  </si>
  <si>
    <t>ER91</t>
  </si>
  <si>
    <t>Entreprenership programme for upper-secondary students "ESTRUS-preneurs"</t>
  </si>
  <si>
    <t>"ESTRUS-preneurs"</t>
  </si>
  <si>
    <t>ER53</t>
  </si>
  <si>
    <t>Narva Language Lyceum</t>
  </si>
  <si>
    <t>12 Month</t>
  </si>
  <si>
    <r>
      <t>Overal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</si>
  <si>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20608 Kirde-Eesti (EE007)</t>
  </si>
  <si>
    <t>Kirde-Eesti (EE007) Sankt-Peterburg (RU001)</t>
  </si>
  <si>
    <t>01.11.2019-31.10.2020</t>
  </si>
  <si>
    <t>Narva and Slantsy riverside areas development for business and visiting environment improvement</t>
  </si>
  <si>
    <t>Narva-Slantsy Leisure Cluster</t>
  </si>
  <si>
    <t>Narva City Government, Department for City Development and Economy  Narva Department for City Development and Economy</t>
  </si>
  <si>
    <t xml:space="preserve">Kirde-Eesti (EE007) Leningrad Oblast (RU002) </t>
  </si>
  <si>
    <t>30 Month</t>
  </si>
  <si>
    <t>01.11.2019-30.04.2022</t>
  </si>
  <si>
    <r>
      <t>Overal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</si>
  <si>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t>ER29</t>
  </si>
  <si>
    <t>Emajoe-Pskov WMP-2</t>
  </si>
  <si>
    <t>Municipal Enterprise of Pskov city "Gorvodokanal"</t>
  </si>
  <si>
    <t>01.12.2019-30.11.2021</t>
  </si>
  <si>
    <t>24 Month</t>
  </si>
  <si>
    <t>180000 Pskov Oblast (RU003) Lõuna-Eesti (EE008)</t>
  </si>
  <si>
    <r>
      <t>Overal Objective:</t>
    </r>
    <r>
      <rPr>
        <sz val="9"/>
        <color theme="1"/>
        <rFont val="Verdana"/>
        <family val="2"/>
        <charset val="204"/>
      </rPr>
      <t xml:space="preserve"> Improving the ecological situation in the ecosystem of Lake Peipsi by reduce the negative impact on the environment  from the operation of centralized utility sewage system.                                            Enhancement urban environment and living standard                                  </t>
    </r>
    <r>
      <rPr>
        <b/>
        <sz val="9"/>
        <color theme="1"/>
        <rFont val="Verdana"/>
        <family val="2"/>
        <charset val="204"/>
      </rPr>
      <t>Specific objective:</t>
    </r>
    <r>
      <rPr>
        <sz val="9"/>
        <color theme="1"/>
        <rFont val="Verdana"/>
        <family val="2"/>
        <charset val="204"/>
      </rPr>
      <t xml:space="preserve"> 1. Sustainig/ensuring the proper and on-time monitoring of sewage networks in Pskov city, Russia  and 12 municipalities in Estonia.                                                                2. Ensuring the sanitary and epidemiological welfare of population living on the program area  </t>
    </r>
  </si>
  <si>
    <t xml:space="preserve">Improving the quality of shared assets by reducing their pollution load from utility sewer systems of  towns and rural areas  in the programme territory  (Pskov area and south Estonia). </t>
  </si>
  <si>
    <t>Specific area</t>
  </si>
  <si>
    <t>Increasing SME competitivness and enterpreneurship by fostering co-operation between public, private and R&amp;D sectors</t>
  </si>
  <si>
    <t>Improving the business environment through the development of business support measures and infrastructure</t>
  </si>
  <si>
    <t>Increasing SME development and enterpreneurship by fostering cross-border business contacts and the development of services and products</t>
  </si>
  <si>
    <t>Improving the biodiversity of joint natural assets</t>
  </si>
  <si>
    <t>Improving the quality of shared water assets by reducing their pollution load</t>
  </si>
  <si>
    <t>Increasing awareness of environmental protection and the efficient use of energy resources</t>
  </si>
  <si>
    <t>Fostering shared actions in risk management and a readiness to cope with environmental disasters</t>
  </si>
  <si>
    <t>Increasing the throughput capacity of existing border crossing points through the development of BCP infrastructure and border management procedures</t>
  </si>
  <si>
    <t>Increasingthe throughput capacity of existing border crossing points by refurbishing and improving border crossing roads and supporting infrastructure</t>
  </si>
  <si>
    <t>Improving cooperation between local and regional authorities and their sub-units</t>
  </si>
  <si>
    <t>Improving cooperation between local and regional communities</t>
  </si>
  <si>
    <t>Not applicable (Technical assistance)</t>
  </si>
  <si>
    <t>ER89</t>
  </si>
  <si>
    <t>New Technologies and Innovation in Theatre</t>
  </si>
  <si>
    <t>NTIT</t>
  </si>
  <si>
    <r>
      <t xml:space="preserve">Overal Objective: </t>
    </r>
    <r>
      <rPr>
        <sz val="9"/>
        <color theme="1"/>
        <rFont val="Verdana"/>
        <family val="2"/>
        <charset val="204"/>
      </rPr>
      <t>Developing cultural tourism and business activity, creating more visibility for cultural heritage in border regions (Eastern Virumaa, Narva and Leningrad oblast).</t>
    </r>
    <r>
      <rPr>
        <b/>
        <sz val="9"/>
        <color theme="1"/>
        <rFont val="Verdana"/>
        <family val="2"/>
        <charset val="204"/>
      </rPr>
      <t xml:space="preserve"> Specific objective: </t>
    </r>
    <r>
      <rPr>
        <sz val="9"/>
        <color theme="1"/>
        <rFont val="Verdana"/>
        <family val="2"/>
        <charset val="204"/>
      </rPr>
      <t>Enhancing cross-border SMEs competitiveness in creative industries through fostering innovation, research and technological development.</t>
    </r>
  </si>
  <si>
    <t>The foundation Vaba Lava (Open Space)</t>
  </si>
  <si>
    <t>36 Month</t>
  </si>
  <si>
    <t>01.01.2020-31.12.2022</t>
  </si>
  <si>
    <t>Põhja-Eesti (adjoining region) (EE001)</t>
  </si>
  <si>
    <r>
      <t xml:space="preserve">Estonia-Russia CBC Programme List of projects </t>
    </r>
    <r>
      <rPr>
        <sz val="10"/>
        <color theme="1"/>
        <rFont val="Verdana"/>
        <family val="2"/>
        <charset val="186"/>
      </rPr>
      <t>(updated 09.01.2020)</t>
    </r>
  </si>
  <si>
    <t>Call</t>
  </si>
  <si>
    <t>LIP</t>
  </si>
  <si>
    <t xml:space="preserve">Call for proposals/LIP </t>
  </si>
  <si>
    <t>1st Call</t>
  </si>
  <si>
    <t>ER54</t>
  </si>
  <si>
    <t>Improving the quality of shared water assets in Est-Rus border area</t>
  </si>
  <si>
    <t>PureWater</t>
  </si>
  <si>
    <t>Municipal enterprise for the operation of systems of water supply and sanitation "Vodokanal" Velikie Luki</t>
  </si>
  <si>
    <t>01.03.2020-28.02.2022</t>
  </si>
  <si>
    <r>
      <rPr>
        <b/>
        <sz val="9"/>
        <color theme="1"/>
        <rFont val="Verdana"/>
        <family val="2"/>
        <charset val="204"/>
      </rPr>
      <t>Overall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</si>
  <si>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</si>
  <si>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</si>
  <si>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r>
      <t>Overall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</si>
  <si>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r>
      <t>Overall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</si>
  <si>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r>
      <t>Overall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</si>
  <si>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r>
      <t xml:space="preserve">Overall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</si>
  <si>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</si>
  <si>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t xml:space="preserve">Overall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</si>
  <si>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r>
      <t xml:space="preserve">Overall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</si>
  <si>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r>
      <t xml:space="preserve">Overall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</si>
  <si>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r>
      <t xml:space="preserve">Overall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</si>
  <si>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r>
      <t>Overall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</si>
  <si>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r>
      <t>Overall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</si>
  <si>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r>
      <t xml:space="preserve">Overall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</si>
  <si>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r>
      <t xml:space="preserve">Overall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</si>
  <si>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r>
      <t xml:space="preserve">Overall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</si>
  <si>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r>
      <t>Overall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</si>
  <si>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Pskov Oblast (RU003) Kirde-Eesti (EE007)</t>
  </si>
  <si>
    <t>182113 Pskov Oblast (RU003)</t>
  </si>
  <si>
    <r>
      <t xml:space="preserve">Overall objective: </t>
    </r>
    <r>
      <rPr>
        <sz val="9"/>
        <color theme="1"/>
        <rFont val="Verdana"/>
        <family val="2"/>
        <charset val="204"/>
      </rPr>
      <t xml:space="preserve">Ensure in a long run a decent living environment , high quality of common water resources (especially Lovat river, Peipus Lake, Pskov Lake and numerous small streams and bogs) while improving the management and technology of wastewater treatment , increasing the expetise and awareness about wastewater treatment technologies and protection of water resources in the Estonian and Russian border areas. </t>
    </r>
    <r>
      <rPr>
        <b/>
        <sz val="9"/>
        <color theme="1"/>
        <rFont val="Verdana"/>
        <family val="2"/>
        <charset val="204"/>
      </rPr>
      <t xml:space="preserve">Specific objectives: </t>
    </r>
    <r>
      <rPr>
        <sz val="9"/>
        <color theme="1"/>
        <rFont val="Verdana"/>
        <family val="2"/>
        <charset val="204"/>
      </rPr>
      <t>• Determine the most suitable and efficient technological solutions for wastewater treatment in programme area.
• Increase the expertise level in management of wastewater treatment among professionals, municipality specialists and politicians.
• Improvement of wastewater treatment technology in Alutaguse and Velikyie-Luki</t>
    </r>
  </si>
  <si>
    <t>Cooperation of professional and local communities to improve quality of healthcare services, rehabilitation and social inclusion in border areas of Estonia and Russia</t>
  </si>
  <si>
    <t>3rd Call</t>
  </si>
  <si>
    <t>ER153</t>
  </si>
  <si>
    <t>TE Mustvee Health Center</t>
  </si>
  <si>
    <t>01.09.2020- 31.08.2021</t>
  </si>
  <si>
    <t xml:space="preserve">Lõuna-Eesti (EE008) 180000 Pskov Oblast (RU003) </t>
  </si>
  <si>
    <t>49604 Lõuna-Eesti (EE008)</t>
  </si>
  <si>
    <r>
      <t xml:space="preserve">Overall objective: </t>
    </r>
    <r>
      <rPr>
        <sz val="9"/>
        <color theme="1"/>
        <rFont val="Verdana"/>
        <family val="2"/>
        <charset val="204"/>
      </rPr>
      <t xml:space="preserve">To foster cooperation of professional and local communities to improve quality of healthcare services, rehabilitation and social inclusion in border areas of Estonia and Russia, make the society more tolerant and attentive to quality of everyday life of people with special needs.  </t>
    </r>
    <r>
      <rPr>
        <b/>
        <sz val="9"/>
        <color theme="1"/>
        <rFont val="Verdana"/>
        <family val="2"/>
        <charset val="204"/>
      </rPr>
      <t xml:space="preserve">Specific objectives: </t>
    </r>
    <r>
      <rPr>
        <sz val="9"/>
        <color theme="1"/>
        <rFont val="Verdana"/>
        <family val="2"/>
        <charset val="204"/>
      </rPr>
      <t>1. Improve the standards of the state healthcare and social care services in project partner organizations. 2. Increase use of ergonomic solutions and social inclusion for the people with special needs in local societies on the basis of health and social care institutions in Russia and Estonia</t>
    </r>
  </si>
  <si>
    <t>ERgonomics</t>
  </si>
  <si>
    <t>ER58</t>
  </si>
  <si>
    <t>BestNest</t>
  </si>
  <si>
    <t>Increasing entrepreneurial culture and competitiveness among artisans and craftsmen in Võru and Pskov</t>
  </si>
  <si>
    <t>01.09.2020-30.11.2022</t>
  </si>
  <si>
    <t>Lõuna-Eesti (EE008) 180000 Pskov Oblast (RU003)</t>
  </si>
  <si>
    <r>
      <t xml:space="preserve">Overal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t>
    </r>
    <r>
      <rPr>
        <sz val="9"/>
        <color theme="1"/>
        <rFont val="Verdana"/>
        <family val="2"/>
        <charset val="204"/>
      </rPr>
      <t>1)</t>
    </r>
    <r>
      <rPr>
        <b/>
        <sz val="9"/>
        <color theme="1"/>
        <rFont val="Verdana"/>
        <family val="2"/>
        <charset val="204"/>
      </rPr>
      <t xml:space="preserve">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</si>
  <si>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r>
      <t xml:space="preserve">Overal objective: </t>
    </r>
    <r>
      <rPr>
        <sz val="9"/>
        <color theme="1"/>
        <rFont val="Verdana"/>
        <family val="2"/>
        <charset val="204"/>
      </rPr>
      <t xml:space="preserve"> to increase the competitiveness and entrepreneurial spirit among the artisans and craftsmen of Võru County and Pskov region by fostering cross-border business contacts and developing business services and promoting small-scale local entrepreneurship.</t>
    </r>
    <r>
      <rPr>
        <b/>
        <sz val="9"/>
        <color theme="1"/>
        <rFont val="Verdana"/>
        <family val="2"/>
        <charset val="204"/>
      </rPr>
      <t xml:space="preserve"> Specific objectives: </t>
    </r>
    <r>
      <rPr>
        <sz val="9"/>
        <color theme="1"/>
        <rFont val="Verdana"/>
        <family val="2"/>
        <charset val="204"/>
      </rPr>
      <t xml:space="preserve">1. to create favourable conditions for business start-ups and to promote the growth of new SMEs as well as to assist them in finding new business partners.2. to develop support measures for silver economy because of the aging population in Võru. </t>
    </r>
  </si>
  <si>
    <t>ER45</t>
  </si>
  <si>
    <t>TO1</t>
  </si>
  <si>
    <t>Promoting marketing of local products and services</t>
  </si>
  <si>
    <t>FarmerCraft</t>
  </si>
  <si>
    <t xml:space="preserve">Kohtla-Järve Town Government </t>
  </si>
  <si>
    <t xml:space="preserve">20308 Kirde-Eesti (EE007) Leningrad Oblast (RU002) </t>
  </si>
  <si>
    <t>ER13</t>
  </si>
  <si>
    <r>
      <t xml:space="preserve">Overall objective: </t>
    </r>
    <r>
      <rPr>
        <sz val="9"/>
        <color theme="1"/>
        <rFont val="Verdana"/>
        <family val="2"/>
        <charset val="204"/>
      </rPr>
      <t xml:space="preserve">increasing SME development and entrepreneurship by fostering cross-border business contacts and the development of services and products. </t>
    </r>
    <r>
      <rPr>
        <b/>
        <sz val="9"/>
        <color theme="1"/>
        <rFont val="Verdana"/>
        <family val="2"/>
        <charset val="204"/>
      </rPr>
      <t xml:space="preserve">
Specific objectives: </t>
    </r>
    <r>
      <rPr>
        <sz val="9"/>
        <color theme="1"/>
        <rFont val="Verdana"/>
        <family val="2"/>
        <charset val="204"/>
      </rPr>
      <t>1. to improve specific skills and knowledge in artistic design, management and marketing skills of handicraft and in agricultural SMEs; 2. to develop new marketing channels; 3. to strengthen training and marketing infrastructure for handicraft and agricultural SMEs</t>
    </r>
  </si>
  <si>
    <t>Approach2Waste</t>
  </si>
  <si>
    <t>TO6</t>
  </si>
  <si>
    <t>Application of eco-friendly solutions for solid waste management at municipal institutions</t>
  </si>
  <si>
    <t>Kohtla-Järve Town Government</t>
  </si>
  <si>
    <t xml:space="preserve">20308 Kirde-Eesti (EE007) 180000 Pskov Oblast Leningrad Oblast (RU002) </t>
  </si>
  <si>
    <t>02.09.2020-01.09.2022</t>
  </si>
  <si>
    <r>
      <t xml:space="preserve">Overall objective: </t>
    </r>
    <r>
      <rPr>
        <sz val="9"/>
        <color theme="1"/>
        <rFont val="Verdana"/>
        <family val="2"/>
        <charset val="204"/>
      </rPr>
      <t xml:space="preserve">Decreasing environmental risks in cross-border region by way of improving solid waste management systems, ensuring effective waste separation and constructing at municipal institutions modern waste collection points     </t>
    </r>
    <r>
      <rPr>
        <b/>
        <sz val="9"/>
        <color theme="1"/>
        <rFont val="Verdana"/>
        <family val="2"/>
        <charset val="204"/>
      </rPr>
      <t xml:space="preserve">Specific objectives: </t>
    </r>
    <r>
      <rPr>
        <sz val="9"/>
        <color theme="1"/>
        <rFont val="Verdana"/>
        <family val="2"/>
        <charset val="204"/>
      </rPr>
      <t>1. Improving solid waste management organisation and relevant infrastructure in Partner towns; 2.Widening experience sharing and awareness raising activities related to waste management issues; 3. Creating conditions for cost-effective processing of the municipal waste (re-using)</t>
    </r>
  </si>
  <si>
    <t>01.12.2020-30.11.2022</t>
  </si>
  <si>
    <r>
      <t xml:space="preserve">Estonia-Russia CBC Programme List of projects </t>
    </r>
    <r>
      <rPr>
        <sz val="16"/>
        <color rgb="FFFF0000"/>
        <rFont val="Verdana"/>
        <family val="2"/>
        <charset val="204"/>
      </rPr>
      <t>(updated 02.12.2020)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</si>
</sst>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_₽"/>
  </numFmts>
  <fonts count="21" x14ac:knownFonts="1">
    <font>
      <sz val="11"/>
      <color theme="1"/>
      <name val="Calibri"/>
      <family val="2"/>
      <charset val="186"/>
      <scheme val="minor"/>
    </font>
    <font>
      <b/>
      <sz val="9"/>
      <color theme="1"/>
      <name val="Verdana"/>
      <family val="2"/>
      <charset val="186"/>
    </font>
    <font>
      <sz val="9"/>
      <color theme="1"/>
      <name val="Verdana"/>
      <family val="2"/>
      <charset val="186"/>
    </font>
    <font>
      <sz val="9"/>
      <color rgb="FF3F3F3F"/>
      <name val="Verdana"/>
      <family val="2"/>
      <charset val="186"/>
    </font>
    <font>
      <sz val="9"/>
      <name val="Verdana"/>
      <family val="2"/>
      <charset val="186"/>
    </font>
    <font>
      <b/>
      <sz val="9"/>
      <color theme="1"/>
      <name val="Verdana"/>
      <family val="2"/>
      <charset val="204"/>
    </font>
    <font>
      <b/>
      <sz val="10"/>
      <color rgb="FF000000"/>
      <name val="Verdana"/>
      <family val="2"/>
    </font>
    <font>
      <b/>
      <sz val="10"/>
      <color theme="1"/>
      <name val="Verdana"/>
      <family val="2"/>
    </font>
    <font>
      <sz val="20"/>
      <color theme="1"/>
      <name val="Verdana"/>
      <family val="2"/>
      <charset val="204"/>
    </font>
    <font>
      <sz val="9"/>
      <name val="Verdana"/>
      <family val="2"/>
      <charset val="204"/>
    </font>
    <font>
      <sz val="9"/>
      <color theme="1"/>
      <name val="Verdana"/>
      <family val="2"/>
      <charset val="204"/>
    </font>
    <font>
      <b/>
      <sz val="10"/>
      <name val="Verdana"/>
      <family val="2"/>
    </font>
    <font>
      <b/>
      <sz val="11"/>
      <color theme="1"/>
      <name val="Calibri"/>
      <family val="2"/>
      <charset val="204"/>
      <scheme val="minor"/>
    </font>
    <font>
      <sz val="9"/>
      <name val="Arial"/>
      <family val="2"/>
      <charset val="204"/>
    </font>
    <font>
      <sz val="9"/>
      <name val="Calibri"/>
      <family val="2"/>
      <charset val="186"/>
      <scheme val="minor"/>
    </font>
    <font>
      <b/>
      <sz val="10"/>
      <name val="Verdana"/>
      <family val="2"/>
      <charset val="204"/>
    </font>
    <font>
      <sz val="10"/>
      <color theme="1"/>
      <name val="Verdana"/>
      <family val="2"/>
      <charset val="186"/>
    </font>
    <font>
      <sz val="9"/>
      <color rgb="FF1F282D"/>
      <name val="Arial"/>
      <family val="2"/>
      <charset val="186"/>
    </font>
    <font>
      <sz val="11"/>
      <color theme="1"/>
      <name val="Calibri"/>
      <family val="2"/>
      <charset val="186"/>
      <scheme val="minor"/>
    </font>
    <font>
      <sz val="11"/>
      <color theme="1"/>
      <name val="Verdana"/>
      <family val="2"/>
      <charset val="204"/>
    </font>
    <font>
      <sz val="16"/>
      <color rgb="FFFF0000"/>
      <name val="Verdana"/>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rgb="FFF9F9F9"/>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164" fontId="18" fillId="0" borderId="0" applyFont="0" applyFill="0" applyBorder="0" applyAlignment="0" applyProtection="0"/>
  </cellStyleXfs>
  <cellXfs count="105">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Border="1"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 fontId="2"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2" borderId="4" xfId="0" applyFont="1" applyFill="1" applyBorder="1" applyAlignment="1">
      <alignment horizontal="center" vertical="center" wrapText="1"/>
    </xf>
    <xf numFmtId="0" fontId="0" fillId="0" borderId="0" xfId="0" applyBorder="1" applyAlignment="1">
      <alignment horizontal="center"/>
    </xf>
    <xf numFmtId="0" fontId="2" fillId="0" borderId="6"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xf>
    <xf numFmtId="0" fontId="12" fillId="0" borderId="1" xfId="0" applyFont="1" applyBorder="1" applyAlignment="1">
      <alignment horizontal="left" vertical="center" wrapText="1"/>
    </xf>
    <xf numFmtId="4" fontId="9"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2"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center" wrapText="1"/>
    </xf>
    <xf numFmtId="0" fontId="2" fillId="0" borderId="9" xfId="0" applyFont="1" applyFill="1" applyBorder="1" applyAlignment="1">
      <alignment vertical="center" wrapText="1"/>
    </xf>
    <xf numFmtId="0" fontId="5" fillId="0" borderId="9" xfId="0" applyFont="1" applyBorder="1" applyAlignment="1">
      <alignment vertical="center" wrapText="1"/>
    </xf>
    <xf numFmtId="0" fontId="2"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0" fillId="0" borderId="0" xfId="0" applyBorder="1" applyAlignment="1">
      <alignment horizontal="center" vertical="center" wrapText="1"/>
    </xf>
    <xf numFmtId="0" fontId="3" fillId="0" borderId="1" xfId="0" applyFont="1" applyBorder="1" applyAlignment="1">
      <alignment horizontal="left" vertical="center" wrapText="1"/>
    </xf>
    <xf numFmtId="4" fontId="9" fillId="0" borderId="8" xfId="0" applyNumberFormat="1" applyFont="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14" fontId="2" fillId="4" borderId="9"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7" fillId="0" borderId="0" xfId="0" applyFont="1"/>
    <xf numFmtId="0" fontId="0" fillId="0" borderId="0" xfId="0" applyBorder="1" applyAlignment="1">
      <alignment horizont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4" fontId="9" fillId="0" borderId="9" xfId="0" applyNumberFormat="1" applyFont="1" applyBorder="1" applyAlignment="1">
      <alignment horizontal="center" vertical="center" wrapText="1"/>
    </xf>
    <xf numFmtId="0" fontId="12" fillId="0" borderId="9" xfId="0" applyFont="1" applyBorder="1" applyAlignment="1">
      <alignment horizontal="left" vertical="center" wrapText="1"/>
    </xf>
    <xf numFmtId="0" fontId="2" fillId="0" borderId="9" xfId="0" applyFont="1" applyBorder="1" applyAlignment="1">
      <alignment vertical="center" wrapText="1"/>
    </xf>
    <xf numFmtId="0" fontId="0" fillId="0" borderId="9" xfId="0" applyBorder="1" applyAlignment="1">
      <alignment horizontal="left" vertical="center" wrapText="1"/>
    </xf>
    <xf numFmtId="0" fontId="10" fillId="0" borderId="9" xfId="0" applyFont="1" applyBorder="1" applyAlignment="1">
      <alignment horizontal="left" vertical="center" wrapText="1"/>
    </xf>
    <xf numFmtId="0" fontId="0" fillId="0" borderId="9" xfId="0" applyBorder="1" applyAlignment="1">
      <alignment horizontal="center" vertical="center" wrapText="1"/>
    </xf>
    <xf numFmtId="0" fontId="3" fillId="0" borderId="0" xfId="0" applyFont="1" applyBorder="1" applyAlignment="1">
      <alignment horizontal="center" vertical="center" wrapText="1"/>
    </xf>
    <xf numFmtId="14" fontId="0" fillId="0" borderId="9" xfId="0" applyNumberFormat="1" applyBorder="1" applyAlignment="1">
      <alignment horizontal="center" vertical="center" wrapText="1"/>
    </xf>
    <xf numFmtId="4" fontId="2" fillId="0" borderId="9" xfId="0" applyNumberFormat="1" applyFont="1" applyBorder="1" applyAlignment="1">
      <alignment horizontal="center" vertical="center" wrapText="1"/>
    </xf>
    <xf numFmtId="2" fontId="14" fillId="0" borderId="9" xfId="0" applyNumberFormat="1" applyFont="1" applyBorder="1" applyAlignment="1">
      <alignment horizontal="center" vertical="center"/>
    </xf>
    <xf numFmtId="4" fontId="4" fillId="0" borderId="9" xfId="0" applyNumberFormat="1" applyFont="1" applyBorder="1" applyAlignment="1">
      <alignment horizontal="center" vertical="center" wrapText="1"/>
    </xf>
    <xf numFmtId="14" fontId="0" fillId="4" borderId="9" xfId="0" applyNumberFormat="1" applyFill="1" applyBorder="1" applyAlignment="1">
      <alignment horizontal="center" vertical="center"/>
    </xf>
    <xf numFmtId="164" fontId="0" fillId="0" borderId="0" xfId="1" applyFont="1"/>
    <xf numFmtId="4" fontId="4" fillId="0" borderId="7" xfId="0" applyNumberFormat="1" applyFont="1" applyBorder="1" applyAlignment="1">
      <alignment horizontal="center" vertical="center" wrapText="1"/>
    </xf>
    <xf numFmtId="0" fontId="0" fillId="0" borderId="1" xfId="0" applyBorder="1" applyAlignment="1">
      <alignment horizontal="center" vertical="center"/>
    </xf>
    <xf numFmtId="0" fontId="6" fillId="2" borderId="14" xfId="0" applyFont="1" applyFill="1" applyBorder="1" applyAlignment="1">
      <alignment horizontal="center" vertical="center" wrapText="1"/>
    </xf>
    <xf numFmtId="0" fontId="1" fillId="0" borderId="7" xfId="0" applyFont="1" applyBorder="1" applyAlignment="1">
      <alignment vertical="center" wrapText="1"/>
    </xf>
    <xf numFmtId="0" fontId="12" fillId="0" borderId="7" xfId="0" applyFont="1" applyBorder="1" applyAlignment="1">
      <alignment horizontal="left" vertical="center" wrapText="1"/>
    </xf>
    <xf numFmtId="0" fontId="1" fillId="0" borderId="15" xfId="0" applyFont="1" applyFill="1" applyBorder="1" applyAlignment="1">
      <alignment vertical="center" wrapText="1"/>
    </xf>
    <xf numFmtId="0" fontId="1" fillId="0" borderId="7" xfId="0" applyFont="1" applyFill="1" applyBorder="1" applyAlignment="1">
      <alignment vertical="center" wrapText="1"/>
    </xf>
    <xf numFmtId="0" fontId="7" fillId="2" borderId="1" xfId="0" applyFont="1" applyFill="1" applyBorder="1" applyAlignment="1">
      <alignment horizontal="center" vertical="center" wrapText="1"/>
    </xf>
    <xf numFmtId="0" fontId="5" fillId="0" borderId="7" xfId="0" applyFont="1" applyBorder="1" applyAlignment="1">
      <alignment horizontal="left" vertical="center" wrapText="1"/>
    </xf>
    <xf numFmtId="4" fontId="10"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1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wrapText="1"/>
    </xf>
    <xf numFmtId="14" fontId="10" fillId="4" borderId="1" xfId="0" applyNumberFormat="1" applyFont="1" applyFill="1" applyBorder="1" applyAlignment="1">
      <alignment horizontal="center" vertical="center"/>
    </xf>
    <xf numFmtId="0" fontId="9" fillId="0" borderId="1" xfId="0" applyNumberFormat="1" applyFont="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5" xfId="0" applyFont="1" applyBorder="1" applyAlignment="1">
      <alignment vertical="center" wrapText="1"/>
    </xf>
    <xf numFmtId="0" fontId="2" fillId="0" borderId="9" xfId="0" applyFont="1" applyBorder="1" applyAlignment="1">
      <alignment horizontal="center" vertical="center" wrapText="1"/>
    </xf>
    <xf numFmtId="2" fontId="4" fillId="0" borderId="9" xfId="0" applyNumberFormat="1" applyFont="1" applyBorder="1" applyAlignment="1">
      <alignment horizontal="center" vertical="center" wrapText="1"/>
    </xf>
    <xf numFmtId="14" fontId="2" fillId="4" borderId="9" xfId="0" applyNumberFormat="1" applyFont="1" applyFill="1" applyBorder="1" applyAlignment="1">
      <alignment horizontal="center" vertical="center" wrapText="1"/>
    </xf>
    <xf numFmtId="165" fontId="2" fillId="0" borderId="9"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4" fontId="0" fillId="0" borderId="0" xfId="0" applyNumberFormat="1"/>
    <xf numFmtId="14" fontId="2" fillId="0" borderId="9" xfId="0" applyNumberFormat="1" applyFont="1" applyFill="1" applyBorder="1" applyAlignment="1">
      <alignment horizontal="center" vertical="center" wrapText="1"/>
    </xf>
    <xf numFmtId="0" fontId="0" fillId="0" borderId="0" xfId="0" applyBorder="1" applyAlignment="1">
      <alignment horizontal="center"/>
    </xf>
    <xf numFmtId="0" fontId="8" fillId="0" borderId="0" xfId="0" applyFont="1" applyBorder="1" applyAlignment="1">
      <alignment horizontal="center" vertical="center"/>
    </xf>
    <xf numFmtId="0" fontId="0" fillId="0" borderId="0" xfId="0" applyBorder="1" applyAlignment="1">
      <alignment horizontal="center" vertical="center"/>
    </xf>
  </cellXfs>
  <cellStyles count="2">
    <cellStyle name="Денежный" xfId="1" builtinId="4"/>
    <cellStyle name="Обычный" xfId="0" builtinId="0"/>
  </cellStyles>
  <dxfs count="19">
    <dxf>
      <font>
        <b val="0"/>
        <i val="0"/>
        <strike val="0"/>
        <condense val="0"/>
        <extend val="0"/>
        <outline val="0"/>
        <shadow val="0"/>
        <u val="none"/>
        <vertAlign val="baseline"/>
        <sz val="9"/>
        <color theme="1"/>
        <name val="Verdana"/>
        <scheme val="none"/>
      </font>
      <numFmt numFmtId="19" formatCode="dd/mm/yyyy"/>
      <fill>
        <patternFill patternType="solid">
          <fgColor indexed="64"/>
          <bgColor rgb="FF00B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Verdana"/>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rgb="FF3F3F3F"/>
        <name val="Verdan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F3F3F"/>
        <name val="Verdan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10886</xdr:colOff>
      <xdr:row>0</xdr:row>
      <xdr:rowOff>0</xdr:rowOff>
    </xdr:from>
    <xdr:to>
      <xdr:col>10</xdr:col>
      <xdr:colOff>102054</xdr:colOff>
      <xdr:row>0</xdr:row>
      <xdr:rowOff>1015842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 y="0"/>
          <a:ext cx="2540454" cy="1015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1190625</xdr:colOff>
      <xdr:row>0</xdr:row>
      <xdr:rowOff>1015842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71750" cy="10158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P28" totalsRowShown="0" headerRowDxfId="18" dataDxfId="16" headerRowBorderDxfId="17" tableBorderDxfId="15">
  <autoFilter ref="A2:P28" xr:uid="{00000000-0009-0000-0100-000001000000}"/>
  <sortState xmlns:xlrd2="http://schemas.microsoft.com/office/spreadsheetml/2017/richdata2" ref="A3:P18">
    <sortCondition ref="A2:A28"/>
  </sortState>
  <tableColumns count="16">
    <tableColumn id="1" xr3:uid="{00000000-0010-0000-0000-000001000000}" name="No of project" dataDxfId="14"/>
    <tableColumn id="2" xr3:uid="{00000000-0010-0000-0000-000002000000}" name="TO" dataDxfId="13"/>
    <tableColumn id="3" xr3:uid="{00000000-0010-0000-0000-000003000000}" name="Call" dataDxfId="12"/>
    <tableColumn id="4" xr3:uid="{00000000-0010-0000-0000-000004000000}" name="Specific area" dataDxfId="11"/>
    <tableColumn id="5" xr3:uid="{00000000-0010-0000-0000-000005000000}" name="Project title" dataDxfId="10"/>
    <tableColumn id="6" xr3:uid="{00000000-0010-0000-0000-000006000000}" name="Project Acronym" dataDxfId="9"/>
    <tableColumn id="7" xr3:uid="{00000000-0010-0000-0000-000007000000}" name="Project summary" dataDxfId="8"/>
    <tableColumn id="8" xr3:uid="{00000000-0010-0000-0000-000008000000}" name="Lead beneficiary" dataDxfId="7"/>
    <tableColumn id="9" xr3:uid="{00000000-0010-0000-0000-000009000000}" name="Duration of project (months)" dataDxfId="6"/>
    <tableColumn id="10" xr3:uid="{00000000-0010-0000-0000-00000A000000}" name="Implementation period" dataDxfId="5"/>
    <tableColumn id="11" xr3:uid="{00000000-0010-0000-0000-00000B000000}" name="Total eligible expenditure (EUR)" dataDxfId="4"/>
    <tableColumn id="12" xr3:uid="{00000000-0010-0000-0000-00000C000000}" name="EE-RU Programme co-financing (EUR)" dataDxfId="3"/>
    <tableColumn id="13" xr3:uid="{00000000-0010-0000-0000-00000D000000}" name="EE-RU Programme co-financing rate (%)" dataDxfId="2"/>
    <tableColumn id="14" xr3:uid="{00000000-0010-0000-0000-00000E000000}" name="Project Postcode of Lead Beneficiary" dataDxfId="1"/>
    <tableColumn id="15" xr3:uid="{00000000-0010-0000-0000-00000F000000}" name="Geographical coverage"/>
    <tableColumn id="16" xr3:uid="{00000000-0010-0000-0000-000010000000}" name="Grant Contract concluded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zoomScale="70" zoomScaleNormal="70" workbookViewId="0">
      <pane ySplit="2" topLeftCell="A3" activePane="bottomLeft" state="frozen"/>
      <selection pane="bottomLeft" activeCell="L29" sqref="L29"/>
    </sheetView>
  </sheetViews>
  <sheetFormatPr defaultRowHeight="15" x14ac:dyDescent="0.25"/>
  <cols>
    <col min="1" max="1" width="16.5703125" customWidth="1"/>
    <col min="2" max="3" width="9.5703125" customWidth="1"/>
    <col min="4" max="4" width="36.85546875" hidden="1" customWidth="1"/>
    <col min="5" max="6" width="27.140625" hidden="1" customWidth="1"/>
    <col min="7" max="7" width="37.5703125" hidden="1" customWidth="1"/>
    <col min="8" max="8" width="20.42578125" hidden="1" customWidth="1"/>
    <col min="9" max="9" width="33.42578125" hidden="1" customWidth="1"/>
    <col min="10" max="10" width="26.85546875" hidden="1" customWidth="1"/>
    <col min="11" max="11" width="36.85546875" customWidth="1"/>
    <col min="12" max="12" width="43" customWidth="1"/>
    <col min="13" max="13" width="46" customWidth="1"/>
    <col min="14" max="14" width="41.85546875" customWidth="1"/>
    <col min="15" max="15" width="27.140625" customWidth="1"/>
    <col min="16" max="16" width="30.140625" customWidth="1"/>
    <col min="17" max="17" width="27.85546875" customWidth="1"/>
  </cols>
  <sheetData>
    <row r="1" spans="1:16" ht="81" customHeight="1" x14ac:dyDescent="0.25">
      <c r="A1" s="102"/>
      <c r="B1" s="102"/>
      <c r="C1" s="102"/>
      <c r="D1" s="102"/>
      <c r="E1" s="102"/>
      <c r="F1" s="53"/>
      <c r="G1" s="103" t="s">
        <v>218</v>
      </c>
      <c r="H1" s="104"/>
      <c r="I1" s="104"/>
      <c r="J1" s="104"/>
      <c r="K1" s="104"/>
      <c r="L1" s="104"/>
      <c r="M1" s="104"/>
      <c r="N1" s="104"/>
      <c r="O1" s="104"/>
      <c r="P1" s="104"/>
    </row>
    <row r="2" spans="1:16" ht="79.5" customHeight="1" thickBot="1" x14ac:dyDescent="0.3">
      <c r="A2" s="54" t="s">
        <v>0</v>
      </c>
      <c r="B2" s="54" t="s">
        <v>1</v>
      </c>
      <c r="C2" s="54" t="s">
        <v>219</v>
      </c>
      <c r="D2" s="54" t="s">
        <v>197</v>
      </c>
      <c r="E2" s="55" t="s">
        <v>2</v>
      </c>
      <c r="F2" s="55" t="s">
        <v>62</v>
      </c>
      <c r="G2" s="55" t="s">
        <v>53</v>
      </c>
      <c r="H2" s="55" t="s">
        <v>150</v>
      </c>
      <c r="I2" s="56" t="s">
        <v>151</v>
      </c>
      <c r="J2" s="57" t="s">
        <v>52</v>
      </c>
      <c r="K2" s="58" t="s">
        <v>152</v>
      </c>
      <c r="L2" s="59" t="s">
        <v>153</v>
      </c>
      <c r="M2" s="60" t="s">
        <v>154</v>
      </c>
      <c r="N2" s="60" t="s">
        <v>131</v>
      </c>
      <c r="O2" s="60" t="s">
        <v>130</v>
      </c>
      <c r="P2" s="61" t="s">
        <v>155</v>
      </c>
    </row>
    <row r="3" spans="1:16" ht="42.6" customHeight="1" x14ac:dyDescent="0.25">
      <c r="A3" s="1" t="s">
        <v>44</v>
      </c>
      <c r="B3" s="2" t="s">
        <v>36</v>
      </c>
      <c r="C3" s="2">
        <v>1</v>
      </c>
      <c r="D3" s="2" t="s">
        <v>208</v>
      </c>
      <c r="E3" s="2" t="s">
        <v>45</v>
      </c>
      <c r="F3" s="3" t="s">
        <v>75</v>
      </c>
      <c r="G3" s="17" t="s">
        <v>57</v>
      </c>
      <c r="H3" s="2" t="s">
        <v>46</v>
      </c>
      <c r="I3" s="3">
        <v>24</v>
      </c>
      <c r="J3" s="3" t="s">
        <v>76</v>
      </c>
      <c r="K3" s="15">
        <v>149473</v>
      </c>
      <c r="L3" s="16">
        <v>134525.70000000001</v>
      </c>
      <c r="M3" s="24">
        <v>90</v>
      </c>
      <c r="N3" s="23" t="s">
        <v>141</v>
      </c>
      <c r="O3" s="75" t="s">
        <v>72</v>
      </c>
      <c r="P3" s="46">
        <v>43544</v>
      </c>
    </row>
    <row r="4" spans="1:16" ht="165.95" customHeight="1" x14ac:dyDescent="0.25">
      <c r="A4" s="1" t="s">
        <v>27</v>
      </c>
      <c r="B4" s="2" t="s">
        <v>20</v>
      </c>
      <c r="C4" s="2">
        <v>1</v>
      </c>
      <c r="D4" s="2" t="s">
        <v>203</v>
      </c>
      <c r="E4" s="2" t="s">
        <v>28</v>
      </c>
      <c r="F4" s="3" t="s">
        <v>73</v>
      </c>
      <c r="G4" s="17" t="s">
        <v>56</v>
      </c>
      <c r="H4" s="2" t="s">
        <v>29</v>
      </c>
      <c r="I4" s="3">
        <v>36</v>
      </c>
      <c r="J4" s="20" t="s">
        <v>74</v>
      </c>
      <c r="K4" s="15">
        <v>589510</v>
      </c>
      <c r="L4" s="45">
        <v>498766</v>
      </c>
      <c r="M4" s="28">
        <v>84.61</v>
      </c>
      <c r="N4" s="29" t="s">
        <v>140</v>
      </c>
      <c r="O4" s="23" t="s">
        <v>70</v>
      </c>
      <c r="P4" s="46">
        <v>43613</v>
      </c>
    </row>
    <row r="5" spans="1:16" ht="127.35" customHeight="1" x14ac:dyDescent="0.25">
      <c r="A5" s="1" t="s">
        <v>39</v>
      </c>
      <c r="B5" s="2" t="s">
        <v>36</v>
      </c>
      <c r="C5" s="2">
        <v>1</v>
      </c>
      <c r="D5" s="2" t="s">
        <v>207</v>
      </c>
      <c r="E5" s="2" t="s">
        <v>40</v>
      </c>
      <c r="F5" s="3" t="s">
        <v>84</v>
      </c>
      <c r="G5" s="22" t="s">
        <v>85</v>
      </c>
      <c r="H5" s="2" t="s">
        <v>16</v>
      </c>
      <c r="I5" s="3">
        <v>24</v>
      </c>
      <c r="J5" s="3" t="s">
        <v>86</v>
      </c>
      <c r="K5" s="15">
        <v>166500</v>
      </c>
      <c r="L5" s="16">
        <v>149850</v>
      </c>
      <c r="M5" s="24">
        <v>90</v>
      </c>
      <c r="N5" s="23" t="s">
        <v>144</v>
      </c>
      <c r="O5" s="23" t="s">
        <v>87</v>
      </c>
      <c r="P5" s="46">
        <v>43516</v>
      </c>
    </row>
    <row r="6" spans="1:16" ht="110.1" customHeight="1" x14ac:dyDescent="0.25">
      <c r="A6" s="4" t="s">
        <v>139</v>
      </c>
      <c r="B6" s="5" t="s">
        <v>4</v>
      </c>
      <c r="C6" s="5" t="s">
        <v>220</v>
      </c>
      <c r="D6" s="5" t="s">
        <v>200</v>
      </c>
      <c r="E6" s="44" t="s">
        <v>50</v>
      </c>
      <c r="F6" s="36" t="s">
        <v>113</v>
      </c>
      <c r="G6" s="22" t="s">
        <v>117</v>
      </c>
      <c r="H6" s="5" t="s">
        <v>51</v>
      </c>
      <c r="I6" s="6">
        <v>30</v>
      </c>
      <c r="J6" s="6" t="s">
        <v>114</v>
      </c>
      <c r="K6" s="38">
        <v>5050000</v>
      </c>
      <c r="L6" s="41">
        <v>4039721.8</v>
      </c>
      <c r="M6" s="41">
        <v>79.989999999999995</v>
      </c>
      <c r="N6" s="41" t="s">
        <v>115</v>
      </c>
      <c r="O6" s="41" t="s">
        <v>116</v>
      </c>
      <c r="P6" s="49">
        <v>43552</v>
      </c>
    </row>
    <row r="7" spans="1:16" ht="113.25" customHeight="1" x14ac:dyDescent="0.25">
      <c r="A7" s="1" t="s">
        <v>33</v>
      </c>
      <c r="B7" s="2" t="s">
        <v>20</v>
      </c>
      <c r="C7" s="2">
        <v>1</v>
      </c>
      <c r="D7" s="2" t="s">
        <v>202</v>
      </c>
      <c r="E7" s="2" t="s">
        <v>34</v>
      </c>
      <c r="F7" s="3" t="s">
        <v>64</v>
      </c>
      <c r="G7" s="17" t="s">
        <v>59</v>
      </c>
      <c r="H7" s="2" t="s">
        <v>24</v>
      </c>
      <c r="I7" s="3">
        <v>31</v>
      </c>
      <c r="J7" s="3" t="s">
        <v>79</v>
      </c>
      <c r="K7" s="15">
        <v>565850</v>
      </c>
      <c r="L7" s="16">
        <v>509265</v>
      </c>
      <c r="M7" s="24">
        <v>90</v>
      </c>
      <c r="N7" s="23" t="s">
        <v>136</v>
      </c>
      <c r="O7" s="23" t="s">
        <v>80</v>
      </c>
      <c r="P7" s="46">
        <v>43534</v>
      </c>
    </row>
    <row r="8" spans="1:16" ht="97.5" customHeight="1" x14ac:dyDescent="0.25">
      <c r="A8" s="1" t="s">
        <v>7</v>
      </c>
      <c r="B8" s="2" t="s">
        <v>4</v>
      </c>
      <c r="C8" s="2">
        <v>1</v>
      </c>
      <c r="D8" s="2" t="s">
        <v>198</v>
      </c>
      <c r="E8" s="2" t="s">
        <v>8</v>
      </c>
      <c r="F8" s="3" t="s">
        <v>63</v>
      </c>
      <c r="G8" s="17" t="s">
        <v>58</v>
      </c>
      <c r="H8" s="2" t="s">
        <v>9</v>
      </c>
      <c r="I8" s="3">
        <v>36</v>
      </c>
      <c r="J8" s="3" t="s">
        <v>77</v>
      </c>
      <c r="K8" s="15">
        <v>439307.5</v>
      </c>
      <c r="L8" s="16">
        <v>379376.75</v>
      </c>
      <c r="M8" s="24">
        <v>88.36</v>
      </c>
      <c r="N8" s="23" t="s">
        <v>137</v>
      </c>
      <c r="O8" s="23" t="s">
        <v>78</v>
      </c>
      <c r="P8" s="46">
        <v>43579</v>
      </c>
    </row>
    <row r="9" spans="1:16" ht="53.1" customHeight="1" x14ac:dyDescent="0.25">
      <c r="A9" s="4" t="s">
        <v>111</v>
      </c>
      <c r="B9" s="5" t="s">
        <v>4</v>
      </c>
      <c r="C9" s="5" t="s">
        <v>220</v>
      </c>
      <c r="D9" s="5" t="s">
        <v>200</v>
      </c>
      <c r="E9" s="44" t="s">
        <v>125</v>
      </c>
      <c r="F9" s="36" t="s">
        <v>126</v>
      </c>
      <c r="G9" s="22" t="s">
        <v>129</v>
      </c>
      <c r="H9" s="5" t="s">
        <v>127</v>
      </c>
      <c r="I9" s="6">
        <v>36</v>
      </c>
      <c r="J9" s="6" t="s">
        <v>119</v>
      </c>
      <c r="K9" s="38">
        <v>6220180.1399999997</v>
      </c>
      <c r="L9" s="41">
        <v>3993499.99</v>
      </c>
      <c r="M9" s="41">
        <v>64.2</v>
      </c>
      <c r="N9" s="41" t="s">
        <v>128</v>
      </c>
      <c r="O9" s="16" t="s">
        <v>88</v>
      </c>
      <c r="P9" s="49">
        <v>43637</v>
      </c>
    </row>
    <row r="10" spans="1:16" ht="97.5" customHeight="1" x14ac:dyDescent="0.25">
      <c r="A10" s="1" t="s">
        <v>47</v>
      </c>
      <c r="B10" s="2" t="s">
        <v>36</v>
      </c>
      <c r="C10" s="2">
        <v>1</v>
      </c>
      <c r="D10" s="2" t="s">
        <v>207</v>
      </c>
      <c r="E10" s="2" t="s">
        <v>48</v>
      </c>
      <c r="F10" s="3" t="s">
        <v>97</v>
      </c>
      <c r="G10" s="22" t="s">
        <v>96</v>
      </c>
      <c r="H10" s="2" t="s">
        <v>49</v>
      </c>
      <c r="I10" s="3">
        <v>24</v>
      </c>
      <c r="J10" s="3" t="s">
        <v>98</v>
      </c>
      <c r="K10" s="15">
        <v>150750</v>
      </c>
      <c r="L10" s="16">
        <v>135675</v>
      </c>
      <c r="M10" s="24">
        <v>90</v>
      </c>
      <c r="N10" s="23" t="s">
        <v>146</v>
      </c>
      <c r="O10" s="23" t="s">
        <v>95</v>
      </c>
      <c r="P10" s="46">
        <v>43584</v>
      </c>
    </row>
    <row r="11" spans="1:16" ht="73.349999999999994" customHeight="1" x14ac:dyDescent="0.25">
      <c r="A11" s="1" t="s">
        <v>25</v>
      </c>
      <c r="B11" s="2" t="s">
        <v>20</v>
      </c>
      <c r="C11" s="2">
        <v>1</v>
      </c>
      <c r="D11" s="2" t="s">
        <v>201</v>
      </c>
      <c r="E11" s="2" t="s">
        <v>26</v>
      </c>
      <c r="F11" s="3" t="s">
        <v>67</v>
      </c>
      <c r="G11" s="22" t="s">
        <v>89</v>
      </c>
      <c r="H11" s="3" t="s">
        <v>12</v>
      </c>
      <c r="I11" s="3">
        <v>36</v>
      </c>
      <c r="J11" s="3" t="s">
        <v>90</v>
      </c>
      <c r="K11" s="15">
        <v>551006</v>
      </c>
      <c r="L11" s="16">
        <v>495905.4</v>
      </c>
      <c r="M11" s="24">
        <v>90</v>
      </c>
      <c r="N11" s="23" t="s">
        <v>142</v>
      </c>
      <c r="O11" s="23" t="s">
        <v>91</v>
      </c>
      <c r="P11" s="46">
        <v>43549</v>
      </c>
    </row>
    <row r="12" spans="1:16" ht="78.599999999999994" customHeight="1" x14ac:dyDescent="0.25">
      <c r="A12" s="1" t="s">
        <v>21</v>
      </c>
      <c r="B12" s="2" t="s">
        <v>20</v>
      </c>
      <c r="C12" s="2">
        <v>1</v>
      </c>
      <c r="D12" s="2" t="s">
        <v>203</v>
      </c>
      <c r="E12" s="2" t="s">
        <v>138</v>
      </c>
      <c r="F12" s="3" t="s">
        <v>92</v>
      </c>
      <c r="G12" s="22" t="s">
        <v>93</v>
      </c>
      <c r="H12" s="2" t="s">
        <v>13</v>
      </c>
      <c r="I12" s="3">
        <v>36</v>
      </c>
      <c r="J12" s="3" t="s">
        <v>94</v>
      </c>
      <c r="K12" s="15">
        <v>619683</v>
      </c>
      <c r="L12" s="16">
        <v>557714.68000000005</v>
      </c>
      <c r="M12" s="24">
        <v>90</v>
      </c>
      <c r="N12" s="23" t="s">
        <v>145</v>
      </c>
      <c r="O12" s="23" t="s">
        <v>95</v>
      </c>
      <c r="P12" s="46">
        <v>43573</v>
      </c>
    </row>
    <row r="13" spans="1:16" ht="80.45" customHeight="1" x14ac:dyDescent="0.25">
      <c r="A13" s="1" t="s">
        <v>41</v>
      </c>
      <c r="B13" s="2" t="s">
        <v>36</v>
      </c>
      <c r="C13" s="2">
        <v>1</v>
      </c>
      <c r="D13" s="2" t="s">
        <v>208</v>
      </c>
      <c r="E13" s="2" t="s">
        <v>42</v>
      </c>
      <c r="F13" s="3" t="s">
        <v>71</v>
      </c>
      <c r="G13" s="17" t="s">
        <v>55</v>
      </c>
      <c r="H13" s="2" t="s">
        <v>43</v>
      </c>
      <c r="I13" s="3">
        <v>23</v>
      </c>
      <c r="J13" s="3" t="s">
        <v>54</v>
      </c>
      <c r="K13" s="15">
        <v>164763</v>
      </c>
      <c r="L13" s="16">
        <v>148286.70000000001</v>
      </c>
      <c r="M13" s="30">
        <v>90</v>
      </c>
      <c r="N13" s="31" t="s">
        <v>140</v>
      </c>
      <c r="O13" s="16" t="s">
        <v>70</v>
      </c>
      <c r="P13" s="46">
        <v>43531</v>
      </c>
    </row>
    <row r="14" spans="1:16" ht="100.35" customHeight="1" x14ac:dyDescent="0.25">
      <c r="A14" s="1" t="s">
        <v>30</v>
      </c>
      <c r="B14" s="7" t="s">
        <v>20</v>
      </c>
      <c r="C14" s="7">
        <v>1</v>
      </c>
      <c r="D14" s="7" t="s">
        <v>201</v>
      </c>
      <c r="E14" s="2" t="s">
        <v>31</v>
      </c>
      <c r="F14" s="3" t="s">
        <v>68</v>
      </c>
      <c r="G14" s="22" t="s">
        <v>99</v>
      </c>
      <c r="H14" s="2" t="s">
        <v>32</v>
      </c>
      <c r="I14" s="3">
        <v>36</v>
      </c>
      <c r="J14" s="3" t="s">
        <v>100</v>
      </c>
      <c r="K14" s="15">
        <v>361856</v>
      </c>
      <c r="L14" s="16">
        <v>325670.40000000002</v>
      </c>
      <c r="M14" s="24">
        <v>90</v>
      </c>
      <c r="N14" s="23" t="s">
        <v>147</v>
      </c>
      <c r="O14" s="23" t="s">
        <v>82</v>
      </c>
      <c r="P14" s="46">
        <v>43521</v>
      </c>
    </row>
    <row r="15" spans="1:16" ht="93.6" customHeight="1" x14ac:dyDescent="0.25">
      <c r="A15" s="1" t="s">
        <v>10</v>
      </c>
      <c r="B15" s="2" t="s">
        <v>4</v>
      </c>
      <c r="C15" s="2">
        <v>1</v>
      </c>
      <c r="D15" s="2" t="s">
        <v>198</v>
      </c>
      <c r="E15" s="2" t="s">
        <v>11</v>
      </c>
      <c r="F15" s="3" t="s">
        <v>65</v>
      </c>
      <c r="G15" s="17" t="s">
        <v>60</v>
      </c>
      <c r="H15" s="2" t="s">
        <v>12</v>
      </c>
      <c r="I15" s="3">
        <v>35</v>
      </c>
      <c r="J15" s="3" t="s">
        <v>81</v>
      </c>
      <c r="K15" s="15">
        <v>586986.56000000006</v>
      </c>
      <c r="L15" s="16">
        <v>437617</v>
      </c>
      <c r="M15" s="24">
        <v>74.55</v>
      </c>
      <c r="N15" s="23" t="s">
        <v>142</v>
      </c>
      <c r="O15" s="23" t="s">
        <v>82</v>
      </c>
      <c r="P15" s="46">
        <v>43613</v>
      </c>
    </row>
    <row r="16" spans="1:16" ht="90" customHeight="1" x14ac:dyDescent="0.25">
      <c r="A16" s="1" t="s">
        <v>22</v>
      </c>
      <c r="B16" s="2" t="s">
        <v>20</v>
      </c>
      <c r="C16" s="2">
        <v>1</v>
      </c>
      <c r="D16" s="2" t="s">
        <v>203</v>
      </c>
      <c r="E16" s="2" t="s">
        <v>23</v>
      </c>
      <c r="F16" s="3" t="s">
        <v>69</v>
      </c>
      <c r="G16" s="22" t="s">
        <v>104</v>
      </c>
      <c r="H16" s="2" t="s">
        <v>24</v>
      </c>
      <c r="I16" s="3">
        <v>35</v>
      </c>
      <c r="J16" s="3" t="s">
        <v>103</v>
      </c>
      <c r="K16" s="15">
        <v>469300</v>
      </c>
      <c r="L16" s="16">
        <v>422370</v>
      </c>
      <c r="M16" s="24">
        <v>90</v>
      </c>
      <c r="N16" s="23" t="s">
        <v>136</v>
      </c>
      <c r="O16" s="23" t="s">
        <v>80</v>
      </c>
      <c r="P16" s="46">
        <v>43539</v>
      </c>
    </row>
    <row r="17" spans="1:16" ht="188.1" customHeight="1" x14ac:dyDescent="0.25">
      <c r="A17" s="4" t="s">
        <v>112</v>
      </c>
      <c r="B17" s="5" t="s">
        <v>4</v>
      </c>
      <c r="C17" s="5" t="s">
        <v>220</v>
      </c>
      <c r="D17" s="5" t="s">
        <v>200</v>
      </c>
      <c r="E17" s="44" t="s">
        <v>133</v>
      </c>
      <c r="F17" s="68" t="s">
        <v>132</v>
      </c>
      <c r="G17" s="22" t="s">
        <v>135</v>
      </c>
      <c r="H17" s="5" t="s">
        <v>134</v>
      </c>
      <c r="I17" s="6">
        <v>36</v>
      </c>
      <c r="J17" s="6" t="s">
        <v>120</v>
      </c>
      <c r="K17" s="38">
        <v>4431000</v>
      </c>
      <c r="L17" s="41">
        <v>3907184.2</v>
      </c>
      <c r="M17" s="41">
        <v>88.18</v>
      </c>
      <c r="N17" s="41" t="s">
        <v>128</v>
      </c>
      <c r="O17" s="16" t="s">
        <v>88</v>
      </c>
      <c r="P17" s="49">
        <v>43645</v>
      </c>
    </row>
    <row r="18" spans="1:16" ht="104.1" customHeight="1" x14ac:dyDescent="0.25">
      <c r="A18" s="1" t="s">
        <v>35</v>
      </c>
      <c r="B18" s="2" t="s">
        <v>36</v>
      </c>
      <c r="C18" s="2">
        <v>1</v>
      </c>
      <c r="D18" s="2" t="s">
        <v>207</v>
      </c>
      <c r="E18" s="2" t="s">
        <v>37</v>
      </c>
      <c r="F18" s="3" t="s">
        <v>108</v>
      </c>
      <c r="G18" s="22" t="s">
        <v>109</v>
      </c>
      <c r="H18" s="2" t="s">
        <v>38</v>
      </c>
      <c r="I18" s="3">
        <v>24</v>
      </c>
      <c r="J18" s="3" t="s">
        <v>76</v>
      </c>
      <c r="K18" s="15">
        <v>158570</v>
      </c>
      <c r="L18" s="16">
        <v>142713</v>
      </c>
      <c r="M18" s="24">
        <v>90</v>
      </c>
      <c r="N18" s="23" t="s">
        <v>149</v>
      </c>
      <c r="O18" s="23" t="s">
        <v>70</v>
      </c>
      <c r="P18" s="46">
        <v>43546</v>
      </c>
    </row>
    <row r="19" spans="1:16" ht="98.45" customHeight="1" x14ac:dyDescent="0.25">
      <c r="A19" s="26" t="s">
        <v>156</v>
      </c>
      <c r="B19" s="13" t="s">
        <v>20</v>
      </c>
      <c r="C19" s="13">
        <v>1</v>
      </c>
      <c r="D19" s="13" t="s">
        <v>203</v>
      </c>
      <c r="E19" s="42" t="s">
        <v>159</v>
      </c>
      <c r="F19" s="14" t="s">
        <v>158</v>
      </c>
      <c r="G19" s="22" t="s">
        <v>160</v>
      </c>
      <c r="H19" s="13" t="s">
        <v>161</v>
      </c>
      <c r="I19" s="14">
        <v>30</v>
      </c>
      <c r="J19" s="21" t="s">
        <v>164</v>
      </c>
      <c r="K19" s="15">
        <v>495440</v>
      </c>
      <c r="L19" s="16">
        <v>445896</v>
      </c>
      <c r="M19" s="25">
        <v>90</v>
      </c>
      <c r="N19" s="23" t="s">
        <v>162</v>
      </c>
      <c r="O19" s="23" t="s">
        <v>163</v>
      </c>
      <c r="P19" s="47">
        <v>43677</v>
      </c>
    </row>
    <row r="20" spans="1:16" ht="98.45" customHeight="1" x14ac:dyDescent="0.25">
      <c r="A20" s="1" t="s">
        <v>3</v>
      </c>
      <c r="B20" s="2" t="s">
        <v>4</v>
      </c>
      <c r="C20" s="2">
        <v>1</v>
      </c>
      <c r="D20" s="2" t="s">
        <v>200</v>
      </c>
      <c r="E20" s="2" t="s">
        <v>5</v>
      </c>
      <c r="F20" s="3" t="s">
        <v>66</v>
      </c>
      <c r="G20" s="17" t="s">
        <v>61</v>
      </c>
      <c r="H20" s="2" t="s">
        <v>6</v>
      </c>
      <c r="I20" s="3">
        <v>24</v>
      </c>
      <c r="J20" s="3" t="s">
        <v>76</v>
      </c>
      <c r="K20" s="15">
        <v>510068</v>
      </c>
      <c r="L20" s="16">
        <v>459061.2</v>
      </c>
      <c r="M20" s="24">
        <v>90</v>
      </c>
      <c r="N20" s="23" t="s">
        <v>143</v>
      </c>
      <c r="O20" s="23" t="s">
        <v>83</v>
      </c>
      <c r="P20" s="46">
        <v>43552</v>
      </c>
    </row>
    <row r="21" spans="1:16" ht="140.44999999999999" customHeight="1" x14ac:dyDescent="0.25">
      <c r="A21" s="26" t="s">
        <v>175</v>
      </c>
      <c r="B21" s="2" t="s">
        <v>4</v>
      </c>
      <c r="C21" s="2">
        <v>1</v>
      </c>
      <c r="D21" s="2" t="s">
        <v>199</v>
      </c>
      <c r="E21" s="42" t="s">
        <v>182</v>
      </c>
      <c r="F21" s="14" t="s">
        <v>183</v>
      </c>
      <c r="G21" s="22" t="s">
        <v>188</v>
      </c>
      <c r="H21" s="13" t="s">
        <v>184</v>
      </c>
      <c r="I21" s="14" t="s">
        <v>186</v>
      </c>
      <c r="J21" s="21" t="s">
        <v>187</v>
      </c>
      <c r="K21" s="15">
        <v>500773</v>
      </c>
      <c r="L21" s="16">
        <v>450695.7</v>
      </c>
      <c r="M21" s="25">
        <v>90</v>
      </c>
      <c r="N21" s="23" t="s">
        <v>128</v>
      </c>
      <c r="O21" s="23" t="s">
        <v>185</v>
      </c>
      <c r="P21" s="47">
        <v>43768</v>
      </c>
    </row>
    <row r="22" spans="1:16" ht="140.44999999999999" customHeight="1" x14ac:dyDescent="0.25">
      <c r="A22" s="26" t="s">
        <v>189</v>
      </c>
      <c r="B22" s="2" t="s">
        <v>20</v>
      </c>
      <c r="C22" s="2">
        <v>1</v>
      </c>
      <c r="D22" s="2" t="s">
        <v>202</v>
      </c>
      <c r="E22" s="42" t="s">
        <v>196</v>
      </c>
      <c r="F22" s="14" t="s">
        <v>190</v>
      </c>
      <c r="G22" s="22" t="s">
        <v>195</v>
      </c>
      <c r="H22" s="13" t="s">
        <v>191</v>
      </c>
      <c r="I22" s="14" t="s">
        <v>193</v>
      </c>
      <c r="J22" s="21" t="s">
        <v>192</v>
      </c>
      <c r="K22" s="15">
        <v>660000</v>
      </c>
      <c r="L22" s="16">
        <v>594000</v>
      </c>
      <c r="M22" s="25">
        <v>90</v>
      </c>
      <c r="N22" s="23" t="s">
        <v>162</v>
      </c>
      <c r="O22" s="23" t="s">
        <v>194</v>
      </c>
      <c r="P22" s="47">
        <v>43796</v>
      </c>
    </row>
    <row r="23" spans="1:16" ht="140.44999999999999" customHeight="1" x14ac:dyDescent="0.25">
      <c r="A23" s="1" t="s">
        <v>17</v>
      </c>
      <c r="B23" s="2" t="s">
        <v>4</v>
      </c>
      <c r="C23" s="2">
        <v>1</v>
      </c>
      <c r="D23" s="2" t="s">
        <v>198</v>
      </c>
      <c r="E23" s="2" t="s">
        <v>18</v>
      </c>
      <c r="F23" s="3" t="s">
        <v>101</v>
      </c>
      <c r="G23" s="22" t="s">
        <v>102</v>
      </c>
      <c r="H23" s="2" t="s">
        <v>19</v>
      </c>
      <c r="I23" s="3">
        <v>24</v>
      </c>
      <c r="J23" s="3" t="s">
        <v>76</v>
      </c>
      <c r="K23" s="38">
        <v>474005.37</v>
      </c>
      <c r="L23" s="41">
        <v>426604.83</v>
      </c>
      <c r="M23" s="24">
        <v>90</v>
      </c>
      <c r="N23" s="23" t="s">
        <v>148</v>
      </c>
      <c r="O23" s="23" t="s">
        <v>88</v>
      </c>
      <c r="P23" s="46">
        <v>43581</v>
      </c>
    </row>
    <row r="24" spans="1:16" ht="140.44999999999999" customHeight="1" x14ac:dyDescent="0.25">
      <c r="A24" s="1" t="s">
        <v>157</v>
      </c>
      <c r="B24" s="13" t="s">
        <v>20</v>
      </c>
      <c r="C24" s="13">
        <v>2</v>
      </c>
      <c r="D24" s="13" t="s">
        <v>204</v>
      </c>
      <c r="E24" s="2" t="s">
        <v>167</v>
      </c>
      <c r="F24" s="3" t="s">
        <v>166</v>
      </c>
      <c r="G24" s="22" t="s">
        <v>169</v>
      </c>
      <c r="H24" s="2" t="s">
        <v>168</v>
      </c>
      <c r="I24" s="3">
        <v>24</v>
      </c>
      <c r="J24" s="3" t="s">
        <v>165</v>
      </c>
      <c r="K24" s="15">
        <v>453597.83</v>
      </c>
      <c r="L24" s="16">
        <v>376079.69</v>
      </c>
      <c r="M24" s="24">
        <v>82.91</v>
      </c>
      <c r="N24" s="23" t="s">
        <v>162</v>
      </c>
      <c r="O24" s="23" t="s">
        <v>170</v>
      </c>
      <c r="P24" s="46">
        <v>43692</v>
      </c>
    </row>
    <row r="25" spans="1:16" ht="50.45" customHeight="1" x14ac:dyDescent="0.25">
      <c r="A25" s="63" t="s">
        <v>210</v>
      </c>
      <c r="B25" s="64" t="s">
        <v>4</v>
      </c>
      <c r="C25" s="64">
        <v>1</v>
      </c>
      <c r="D25" s="64" t="s">
        <v>198</v>
      </c>
      <c r="E25" s="42" t="s">
        <v>211</v>
      </c>
      <c r="F25" s="67" t="s">
        <v>212</v>
      </c>
      <c r="G25" s="33" t="s">
        <v>213</v>
      </c>
      <c r="H25" s="65" t="s">
        <v>214</v>
      </c>
      <c r="I25" s="67" t="s">
        <v>215</v>
      </c>
      <c r="J25" s="69" t="s">
        <v>216</v>
      </c>
      <c r="K25" s="70">
        <v>487902</v>
      </c>
      <c r="L25" s="62">
        <v>439111.8</v>
      </c>
      <c r="M25" s="71">
        <v>90</v>
      </c>
      <c r="N25" s="72" t="s">
        <v>217</v>
      </c>
      <c r="O25" s="72" t="s">
        <v>80</v>
      </c>
      <c r="P25" s="73">
        <v>43817</v>
      </c>
    </row>
    <row r="26" spans="1:16" ht="157.5" customHeight="1" x14ac:dyDescent="0.25">
      <c r="A26" s="4" t="s">
        <v>110</v>
      </c>
      <c r="B26" s="5" t="s">
        <v>20</v>
      </c>
      <c r="C26" s="5" t="s">
        <v>220</v>
      </c>
      <c r="D26" s="5" t="s">
        <v>202</v>
      </c>
      <c r="E26" s="44" t="s">
        <v>122</v>
      </c>
      <c r="F26" s="36" t="s">
        <v>121</v>
      </c>
      <c r="G26" s="33" t="s">
        <v>124</v>
      </c>
      <c r="H26" s="5" t="s">
        <v>51</v>
      </c>
      <c r="I26" s="6">
        <v>30</v>
      </c>
      <c r="J26" s="6" t="s">
        <v>118</v>
      </c>
      <c r="K26" s="38">
        <v>5199139</v>
      </c>
      <c r="L26" s="41">
        <v>4256923.7300000004</v>
      </c>
      <c r="M26" s="41">
        <v>81.88</v>
      </c>
      <c r="N26" s="40" t="s">
        <v>115</v>
      </c>
      <c r="O26" s="40" t="s">
        <v>123</v>
      </c>
      <c r="P26" s="49">
        <v>43636</v>
      </c>
    </row>
    <row r="27" spans="1:16" ht="72.75" customHeight="1" x14ac:dyDescent="0.25">
      <c r="A27" s="1" t="s">
        <v>172</v>
      </c>
      <c r="B27" s="64" t="s">
        <v>4</v>
      </c>
      <c r="C27" s="64">
        <v>1</v>
      </c>
      <c r="D27" s="64" t="s">
        <v>198</v>
      </c>
      <c r="E27" s="2" t="s">
        <v>173</v>
      </c>
      <c r="F27" s="3" t="s">
        <v>174</v>
      </c>
      <c r="G27" s="33" t="s">
        <v>178</v>
      </c>
      <c r="H27" s="2" t="s">
        <v>176</v>
      </c>
      <c r="I27" s="3" t="s">
        <v>177</v>
      </c>
      <c r="J27" s="51" t="s">
        <v>181</v>
      </c>
      <c r="K27" s="15">
        <v>55000</v>
      </c>
      <c r="L27" s="16">
        <v>49500</v>
      </c>
      <c r="M27" s="25">
        <v>90</v>
      </c>
      <c r="N27" s="23" t="s">
        <v>179</v>
      </c>
      <c r="O27" s="23" t="s">
        <v>180</v>
      </c>
      <c r="P27" s="46">
        <v>43768</v>
      </c>
    </row>
    <row r="28" spans="1:16" ht="96" customHeight="1" x14ac:dyDescent="0.25">
      <c r="A28" s="63" t="s">
        <v>14</v>
      </c>
      <c r="B28" s="65" t="s">
        <v>4</v>
      </c>
      <c r="C28" s="65">
        <v>1</v>
      </c>
      <c r="D28" s="65" t="s">
        <v>200</v>
      </c>
      <c r="E28" s="66" t="s">
        <v>15</v>
      </c>
      <c r="F28" s="67" t="s">
        <v>105</v>
      </c>
      <c r="G28" s="33" t="s">
        <v>106</v>
      </c>
      <c r="H28" s="65" t="s">
        <v>16</v>
      </c>
      <c r="I28" s="67">
        <v>30</v>
      </c>
      <c r="J28" s="69" t="s">
        <v>107</v>
      </c>
      <c r="K28" s="70">
        <v>426645</v>
      </c>
      <c r="L28" s="62">
        <v>383980.5</v>
      </c>
      <c r="M28" s="71">
        <v>90</v>
      </c>
      <c r="N28" s="72" t="s">
        <v>144</v>
      </c>
      <c r="O28" s="72" t="s">
        <v>70</v>
      </c>
      <c r="P28" s="73">
        <v>43528</v>
      </c>
    </row>
    <row r="29" spans="1:16" ht="80.25" customHeight="1" x14ac:dyDescent="0.25">
      <c r="K29" s="74">
        <f>SUBTOTAL(109,Table1[Total eligible expenditure (EUR)])</f>
        <v>29937305.400000002</v>
      </c>
      <c r="L29" s="74">
        <f>SUBTOTAL(109,Table1[EE-RU Programme co-financing (EUR)])</f>
        <v>24159995.07</v>
      </c>
    </row>
    <row r="30" spans="1:16" ht="138.75" customHeight="1" x14ac:dyDescent="0.25"/>
    <row r="31" spans="1:16" ht="156.75" customHeight="1" x14ac:dyDescent="0.25"/>
  </sheetData>
  <mergeCells count="2">
    <mergeCell ref="A1:E1"/>
    <mergeCell ref="G1:P1"/>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Sheet2!$A$1:$A$12</xm:f>
          </x14:formula1>
          <xm:sqref>D25:D28 D24 D3:D23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P42"/>
  <sheetViews>
    <sheetView tabSelected="1" zoomScale="70" zoomScaleNormal="70" workbookViewId="0">
      <pane ySplit="2" topLeftCell="A24" activePane="bottomLeft" state="frozen"/>
      <selection pane="bottomLeft" activeCell="P27" sqref="P27"/>
    </sheetView>
  </sheetViews>
  <sheetFormatPr defaultRowHeight="15" x14ac:dyDescent="0.25"/>
  <cols>
    <col min="1" max="1" width="19" customWidth="1"/>
    <col min="2" max="2" width="10.140625" customWidth="1"/>
    <col min="3" max="3" width="9.5703125" customWidth="1"/>
    <col min="4" max="4" width="36.85546875" customWidth="1"/>
    <col min="5" max="6" width="27.140625" customWidth="1"/>
    <col min="7" max="7" width="37.5703125" customWidth="1"/>
    <col min="8" max="8" width="17.140625" customWidth="1"/>
    <col min="9" max="9" width="17.42578125" customWidth="1"/>
    <col min="10" max="10" width="21.85546875" customWidth="1"/>
    <col min="11" max="11" width="20.140625" customWidth="1"/>
    <col min="12" max="12" width="18.85546875" customWidth="1"/>
    <col min="13" max="15" width="20.140625" customWidth="1"/>
    <col min="16" max="16" width="25" customWidth="1"/>
  </cols>
  <sheetData>
    <row r="1" spans="1:16" ht="81" customHeight="1" thickBot="1" x14ac:dyDescent="0.3">
      <c r="B1" s="102"/>
      <c r="C1" s="102"/>
      <c r="D1" s="102"/>
      <c r="E1" s="102"/>
      <c r="F1" s="19"/>
      <c r="G1" s="103" t="s">
        <v>281</v>
      </c>
      <c r="H1" s="104"/>
      <c r="I1" s="104"/>
      <c r="J1" s="104"/>
      <c r="K1" s="104"/>
      <c r="L1" s="104"/>
      <c r="M1" s="104"/>
      <c r="N1" s="104"/>
      <c r="O1" s="104"/>
      <c r="P1" s="104"/>
    </row>
    <row r="2" spans="1:16" ht="79.5" customHeight="1" thickBot="1" x14ac:dyDescent="0.3">
      <c r="A2" s="82" t="s">
        <v>221</v>
      </c>
      <c r="B2" s="77" t="s">
        <v>0</v>
      </c>
      <c r="C2" s="8" t="s">
        <v>1</v>
      </c>
      <c r="D2" s="8" t="s">
        <v>197</v>
      </c>
      <c r="E2" s="9" t="s">
        <v>2</v>
      </c>
      <c r="F2" s="9" t="s">
        <v>62</v>
      </c>
      <c r="G2" s="9" t="s">
        <v>53</v>
      </c>
      <c r="H2" s="9" t="s">
        <v>150</v>
      </c>
      <c r="I2" s="10" t="s">
        <v>151</v>
      </c>
      <c r="J2" s="18" t="s">
        <v>52</v>
      </c>
      <c r="K2" s="11" t="s">
        <v>152</v>
      </c>
      <c r="L2" s="12" t="s">
        <v>153</v>
      </c>
      <c r="M2" s="39" t="s">
        <v>154</v>
      </c>
      <c r="N2" s="39" t="s">
        <v>131</v>
      </c>
      <c r="O2" s="39" t="s">
        <v>130</v>
      </c>
      <c r="P2" s="50" t="s">
        <v>155</v>
      </c>
    </row>
    <row r="3" spans="1:16" ht="165.95" customHeight="1" x14ac:dyDescent="0.25">
      <c r="A3" s="76" t="s">
        <v>222</v>
      </c>
      <c r="B3" s="78" t="s">
        <v>41</v>
      </c>
      <c r="C3" s="2" t="s">
        <v>36</v>
      </c>
      <c r="D3" s="2" t="s">
        <v>208</v>
      </c>
      <c r="E3" s="2" t="s">
        <v>42</v>
      </c>
      <c r="F3" s="3" t="s">
        <v>71</v>
      </c>
      <c r="G3" s="17" t="s">
        <v>55</v>
      </c>
      <c r="H3" s="2" t="s">
        <v>43</v>
      </c>
      <c r="I3" s="3">
        <v>23</v>
      </c>
      <c r="J3" s="3" t="s">
        <v>54</v>
      </c>
      <c r="K3" s="15">
        <v>164763</v>
      </c>
      <c r="L3" s="16">
        <v>148286.70000000001</v>
      </c>
      <c r="M3" s="30">
        <f>L3/K3</f>
        <v>0.9</v>
      </c>
      <c r="N3" s="31" t="s">
        <v>140</v>
      </c>
      <c r="O3" s="27" t="s">
        <v>70</v>
      </c>
      <c r="P3" s="46">
        <v>43531</v>
      </c>
    </row>
    <row r="4" spans="1:16" ht="127.35" customHeight="1" x14ac:dyDescent="0.25">
      <c r="A4" s="76" t="s">
        <v>222</v>
      </c>
      <c r="B4" s="78" t="s">
        <v>27</v>
      </c>
      <c r="C4" s="2" t="s">
        <v>20</v>
      </c>
      <c r="D4" s="2" t="s">
        <v>203</v>
      </c>
      <c r="E4" s="2" t="s">
        <v>28</v>
      </c>
      <c r="F4" s="3" t="s">
        <v>73</v>
      </c>
      <c r="G4" s="17" t="s">
        <v>228</v>
      </c>
      <c r="H4" s="2" t="s">
        <v>29</v>
      </c>
      <c r="I4" s="3">
        <v>36</v>
      </c>
      <c r="J4" s="20" t="s">
        <v>74</v>
      </c>
      <c r="K4" s="15">
        <v>589510</v>
      </c>
      <c r="L4" s="45">
        <v>498766</v>
      </c>
      <c r="M4" s="28">
        <f t="shared" ref="M4:M33" si="0">L4/K4</f>
        <v>0.84606876897762551</v>
      </c>
      <c r="N4" s="29" t="s">
        <v>140</v>
      </c>
      <c r="O4" s="23" t="s">
        <v>70</v>
      </c>
      <c r="P4" s="46">
        <v>43613</v>
      </c>
    </row>
    <row r="5" spans="1:16" ht="110.1" customHeight="1" x14ac:dyDescent="0.25">
      <c r="A5" s="76" t="s">
        <v>222</v>
      </c>
      <c r="B5" s="78" t="s">
        <v>44</v>
      </c>
      <c r="C5" s="2" t="s">
        <v>36</v>
      </c>
      <c r="D5" s="2" t="s">
        <v>208</v>
      </c>
      <c r="E5" s="2" t="s">
        <v>45</v>
      </c>
      <c r="F5" s="3" t="s">
        <v>75</v>
      </c>
      <c r="G5" s="17" t="s">
        <v>57</v>
      </c>
      <c r="H5" s="2" t="s">
        <v>46</v>
      </c>
      <c r="I5" s="3">
        <v>24</v>
      </c>
      <c r="J5" s="3" t="s">
        <v>76</v>
      </c>
      <c r="K5" s="15">
        <v>149473</v>
      </c>
      <c r="L5" s="16">
        <v>134525.70000000001</v>
      </c>
      <c r="M5" s="24">
        <f t="shared" si="0"/>
        <v>0.90000000000000013</v>
      </c>
      <c r="N5" s="23" t="s">
        <v>141</v>
      </c>
      <c r="O5" s="23" t="s">
        <v>72</v>
      </c>
      <c r="P5" s="46">
        <v>43544</v>
      </c>
    </row>
    <row r="6" spans="1:16" ht="113.25" customHeight="1" x14ac:dyDescent="0.25">
      <c r="A6" s="76" t="s">
        <v>222</v>
      </c>
      <c r="B6" s="78" t="s">
        <v>7</v>
      </c>
      <c r="C6" s="2" t="s">
        <v>4</v>
      </c>
      <c r="D6" s="2" t="s">
        <v>198</v>
      </c>
      <c r="E6" s="2" t="s">
        <v>8</v>
      </c>
      <c r="F6" s="3" t="s">
        <v>63</v>
      </c>
      <c r="G6" s="17" t="s">
        <v>58</v>
      </c>
      <c r="H6" s="2" t="s">
        <v>9</v>
      </c>
      <c r="I6" s="3">
        <v>36</v>
      </c>
      <c r="J6" s="3" t="s">
        <v>77</v>
      </c>
      <c r="K6" s="15">
        <v>439307.5</v>
      </c>
      <c r="L6" s="16">
        <v>379376.75</v>
      </c>
      <c r="M6" s="24">
        <f t="shared" si="0"/>
        <v>0.86357904201498947</v>
      </c>
      <c r="N6" s="23" t="s">
        <v>137</v>
      </c>
      <c r="O6" s="23" t="s">
        <v>78</v>
      </c>
      <c r="P6" s="46">
        <v>43579</v>
      </c>
    </row>
    <row r="7" spans="1:16" ht="97.5" customHeight="1" x14ac:dyDescent="0.25">
      <c r="A7" s="76" t="s">
        <v>222</v>
      </c>
      <c r="B7" s="78" t="s">
        <v>33</v>
      </c>
      <c r="C7" s="2" t="s">
        <v>20</v>
      </c>
      <c r="D7" s="2" t="s">
        <v>202</v>
      </c>
      <c r="E7" s="2" t="s">
        <v>34</v>
      </c>
      <c r="F7" s="3" t="s">
        <v>64</v>
      </c>
      <c r="G7" s="17" t="s">
        <v>229</v>
      </c>
      <c r="H7" s="2" t="s">
        <v>24</v>
      </c>
      <c r="I7" s="3">
        <v>31</v>
      </c>
      <c r="J7" s="3" t="s">
        <v>79</v>
      </c>
      <c r="K7" s="15">
        <v>565850</v>
      </c>
      <c r="L7" s="16">
        <v>509265</v>
      </c>
      <c r="M7" s="24">
        <f t="shared" si="0"/>
        <v>0.9</v>
      </c>
      <c r="N7" s="23" t="s">
        <v>136</v>
      </c>
      <c r="O7" s="23" t="s">
        <v>80</v>
      </c>
      <c r="P7" s="46">
        <v>43534</v>
      </c>
    </row>
    <row r="8" spans="1:16" ht="53.1" customHeight="1" x14ac:dyDescent="0.25">
      <c r="A8" s="76" t="s">
        <v>222</v>
      </c>
      <c r="B8" s="78" t="s">
        <v>10</v>
      </c>
      <c r="C8" s="2" t="s">
        <v>4</v>
      </c>
      <c r="D8" s="2" t="s">
        <v>198</v>
      </c>
      <c r="E8" s="2" t="s">
        <v>11</v>
      </c>
      <c r="F8" s="3" t="s">
        <v>65</v>
      </c>
      <c r="G8" s="17" t="s">
        <v>235</v>
      </c>
      <c r="H8" s="2" t="s">
        <v>12</v>
      </c>
      <c r="I8" s="3">
        <v>35</v>
      </c>
      <c r="J8" s="3" t="s">
        <v>81</v>
      </c>
      <c r="K8" s="15">
        <v>586986.56000000006</v>
      </c>
      <c r="L8" s="16">
        <v>437617</v>
      </c>
      <c r="M8" s="24">
        <f t="shared" si="0"/>
        <v>0.74553155016019435</v>
      </c>
      <c r="N8" s="23" t="s">
        <v>142</v>
      </c>
      <c r="O8" s="23" t="s">
        <v>82</v>
      </c>
      <c r="P8" s="46">
        <v>43613</v>
      </c>
    </row>
    <row r="9" spans="1:16" ht="97.15" customHeight="1" x14ac:dyDescent="0.25">
      <c r="A9" s="76" t="s">
        <v>222</v>
      </c>
      <c r="B9" s="78" t="s">
        <v>3</v>
      </c>
      <c r="C9" s="2" t="s">
        <v>4</v>
      </c>
      <c r="D9" s="2" t="s">
        <v>200</v>
      </c>
      <c r="E9" s="2" t="s">
        <v>5</v>
      </c>
      <c r="F9" s="3" t="s">
        <v>66</v>
      </c>
      <c r="G9" s="17" t="s">
        <v>230</v>
      </c>
      <c r="H9" s="2" t="s">
        <v>6</v>
      </c>
      <c r="I9" s="3">
        <v>24</v>
      </c>
      <c r="J9" s="3" t="s">
        <v>76</v>
      </c>
      <c r="K9" s="15">
        <v>510068</v>
      </c>
      <c r="L9" s="16">
        <v>459061.2</v>
      </c>
      <c r="M9" s="24">
        <f t="shared" si="0"/>
        <v>0.9</v>
      </c>
      <c r="N9" s="23" t="s">
        <v>143</v>
      </c>
      <c r="O9" s="23" t="s">
        <v>83</v>
      </c>
      <c r="P9" s="46">
        <v>43552</v>
      </c>
    </row>
    <row r="10" spans="1:16" ht="73.349999999999994" customHeight="1" x14ac:dyDescent="0.25">
      <c r="A10" s="76" t="s">
        <v>222</v>
      </c>
      <c r="B10" s="78" t="s">
        <v>39</v>
      </c>
      <c r="C10" s="2" t="s">
        <v>36</v>
      </c>
      <c r="D10" s="2" t="s">
        <v>207</v>
      </c>
      <c r="E10" s="2" t="s">
        <v>40</v>
      </c>
      <c r="F10" s="3" t="s">
        <v>84</v>
      </c>
      <c r="G10" s="22" t="s">
        <v>231</v>
      </c>
      <c r="H10" s="2" t="s">
        <v>16</v>
      </c>
      <c r="I10" s="3">
        <v>24</v>
      </c>
      <c r="J10" s="3" t="s">
        <v>86</v>
      </c>
      <c r="K10" s="15">
        <v>166500</v>
      </c>
      <c r="L10" s="16">
        <v>149850</v>
      </c>
      <c r="M10" s="24">
        <f t="shared" si="0"/>
        <v>0.9</v>
      </c>
      <c r="N10" s="23" t="s">
        <v>144</v>
      </c>
      <c r="O10" s="23" t="s">
        <v>87</v>
      </c>
      <c r="P10" s="46">
        <v>43516</v>
      </c>
    </row>
    <row r="11" spans="1:16" ht="78.599999999999994" customHeight="1" x14ac:dyDescent="0.25">
      <c r="A11" s="76" t="s">
        <v>222</v>
      </c>
      <c r="B11" s="78" t="s">
        <v>25</v>
      </c>
      <c r="C11" s="2" t="s">
        <v>20</v>
      </c>
      <c r="D11" s="2" t="s">
        <v>201</v>
      </c>
      <c r="E11" s="2" t="s">
        <v>26</v>
      </c>
      <c r="F11" s="3" t="s">
        <v>67</v>
      </c>
      <c r="G11" s="22" t="s">
        <v>232</v>
      </c>
      <c r="H11" s="3" t="s">
        <v>12</v>
      </c>
      <c r="I11" s="3">
        <v>36</v>
      </c>
      <c r="J11" s="3" t="s">
        <v>90</v>
      </c>
      <c r="K11" s="15">
        <v>551006</v>
      </c>
      <c r="L11" s="16">
        <v>495905.4</v>
      </c>
      <c r="M11" s="24">
        <f t="shared" si="0"/>
        <v>0.9</v>
      </c>
      <c r="N11" s="23" t="s">
        <v>142</v>
      </c>
      <c r="O11" s="23" t="s">
        <v>91</v>
      </c>
      <c r="P11" s="46">
        <v>43549</v>
      </c>
    </row>
    <row r="12" spans="1:16" ht="80.45" customHeight="1" x14ac:dyDescent="0.25">
      <c r="A12" s="76" t="s">
        <v>222</v>
      </c>
      <c r="B12" s="78" t="s">
        <v>21</v>
      </c>
      <c r="C12" s="2" t="s">
        <v>20</v>
      </c>
      <c r="D12" s="2" t="s">
        <v>203</v>
      </c>
      <c r="E12" s="2" t="s">
        <v>138</v>
      </c>
      <c r="F12" s="3" t="s">
        <v>92</v>
      </c>
      <c r="G12" s="22" t="s">
        <v>236</v>
      </c>
      <c r="H12" s="2" t="s">
        <v>13</v>
      </c>
      <c r="I12" s="3">
        <v>36</v>
      </c>
      <c r="J12" s="3" t="s">
        <v>94</v>
      </c>
      <c r="K12" s="15">
        <v>619683</v>
      </c>
      <c r="L12" s="16">
        <v>557714.68000000005</v>
      </c>
      <c r="M12" s="24">
        <f t="shared" si="0"/>
        <v>0.89999996772543389</v>
      </c>
      <c r="N12" s="23" t="s">
        <v>145</v>
      </c>
      <c r="O12" s="23" t="s">
        <v>95</v>
      </c>
      <c r="P12" s="46">
        <v>43573</v>
      </c>
    </row>
    <row r="13" spans="1:16" ht="100.35" customHeight="1" x14ac:dyDescent="0.25">
      <c r="A13" s="76" t="s">
        <v>222</v>
      </c>
      <c r="B13" s="78" t="s">
        <v>47</v>
      </c>
      <c r="C13" s="2" t="s">
        <v>36</v>
      </c>
      <c r="D13" s="2" t="s">
        <v>207</v>
      </c>
      <c r="E13" s="2" t="s">
        <v>48</v>
      </c>
      <c r="F13" s="3" t="s">
        <v>97</v>
      </c>
      <c r="G13" s="22" t="s">
        <v>233</v>
      </c>
      <c r="H13" s="2" t="s">
        <v>49</v>
      </c>
      <c r="I13" s="3">
        <v>24</v>
      </c>
      <c r="J13" s="3" t="s">
        <v>98</v>
      </c>
      <c r="K13" s="15">
        <v>150750</v>
      </c>
      <c r="L13" s="16">
        <v>135675</v>
      </c>
      <c r="M13" s="24">
        <f t="shared" si="0"/>
        <v>0.9</v>
      </c>
      <c r="N13" s="23" t="s">
        <v>146</v>
      </c>
      <c r="O13" s="23" t="s">
        <v>95</v>
      </c>
      <c r="P13" s="46">
        <v>43584</v>
      </c>
    </row>
    <row r="14" spans="1:16" ht="93.6" customHeight="1" x14ac:dyDescent="0.25">
      <c r="A14" s="76" t="s">
        <v>222</v>
      </c>
      <c r="B14" s="78" t="s">
        <v>30</v>
      </c>
      <c r="C14" s="7" t="s">
        <v>20</v>
      </c>
      <c r="D14" s="7" t="s">
        <v>201</v>
      </c>
      <c r="E14" s="2" t="s">
        <v>31</v>
      </c>
      <c r="F14" s="3" t="s">
        <v>68</v>
      </c>
      <c r="G14" s="22" t="s">
        <v>234</v>
      </c>
      <c r="H14" s="2" t="s">
        <v>32</v>
      </c>
      <c r="I14" s="3">
        <v>36</v>
      </c>
      <c r="J14" s="3" t="s">
        <v>100</v>
      </c>
      <c r="K14" s="15">
        <v>361856</v>
      </c>
      <c r="L14" s="16">
        <v>325670.40000000002</v>
      </c>
      <c r="M14" s="24">
        <f t="shared" si="0"/>
        <v>0.9</v>
      </c>
      <c r="N14" s="23" t="s">
        <v>147</v>
      </c>
      <c r="O14" s="23" t="s">
        <v>82</v>
      </c>
      <c r="P14" s="46">
        <v>43521</v>
      </c>
    </row>
    <row r="15" spans="1:16" ht="90" customHeight="1" x14ac:dyDescent="0.25">
      <c r="A15" s="76" t="s">
        <v>222</v>
      </c>
      <c r="B15" s="78" t="s">
        <v>17</v>
      </c>
      <c r="C15" s="2" t="s">
        <v>4</v>
      </c>
      <c r="D15" s="2" t="s">
        <v>198</v>
      </c>
      <c r="E15" s="2" t="s">
        <v>18</v>
      </c>
      <c r="F15" s="3" t="s">
        <v>101</v>
      </c>
      <c r="G15" s="22" t="s">
        <v>238</v>
      </c>
      <c r="H15" s="2" t="s">
        <v>19</v>
      </c>
      <c r="I15" s="3">
        <v>24</v>
      </c>
      <c r="J15" s="3" t="s">
        <v>76</v>
      </c>
      <c r="K15" s="38">
        <v>474005.37</v>
      </c>
      <c r="L15" s="41">
        <v>426604.83</v>
      </c>
      <c r="M15" s="24">
        <f t="shared" si="0"/>
        <v>0.89999999367095784</v>
      </c>
      <c r="N15" s="23" t="s">
        <v>148</v>
      </c>
      <c r="O15" s="23" t="s">
        <v>88</v>
      </c>
      <c r="P15" s="46">
        <v>43581</v>
      </c>
    </row>
    <row r="16" spans="1:16" ht="188.1" customHeight="1" x14ac:dyDescent="0.25">
      <c r="A16" s="76" t="s">
        <v>222</v>
      </c>
      <c r="B16" s="78" t="s">
        <v>22</v>
      </c>
      <c r="C16" s="2" t="s">
        <v>20</v>
      </c>
      <c r="D16" s="2" t="s">
        <v>203</v>
      </c>
      <c r="E16" s="2" t="s">
        <v>23</v>
      </c>
      <c r="F16" s="3" t="s">
        <v>69</v>
      </c>
      <c r="G16" s="22" t="s">
        <v>237</v>
      </c>
      <c r="H16" s="2" t="s">
        <v>24</v>
      </c>
      <c r="I16" s="3">
        <v>35</v>
      </c>
      <c r="J16" s="3" t="s">
        <v>103</v>
      </c>
      <c r="K16" s="15">
        <v>469300</v>
      </c>
      <c r="L16" s="16">
        <v>422370</v>
      </c>
      <c r="M16" s="24">
        <f t="shared" si="0"/>
        <v>0.9</v>
      </c>
      <c r="N16" s="23" t="s">
        <v>136</v>
      </c>
      <c r="O16" s="23" t="s">
        <v>80</v>
      </c>
      <c r="P16" s="46">
        <v>43539</v>
      </c>
    </row>
    <row r="17" spans="1:16" ht="104.1" customHeight="1" x14ac:dyDescent="0.25">
      <c r="A17" s="76" t="s">
        <v>222</v>
      </c>
      <c r="B17" s="79" t="s">
        <v>14</v>
      </c>
      <c r="C17" s="13" t="s">
        <v>4</v>
      </c>
      <c r="D17" s="13" t="s">
        <v>200</v>
      </c>
      <c r="E17" s="42" t="s">
        <v>15</v>
      </c>
      <c r="F17" s="43" t="s">
        <v>105</v>
      </c>
      <c r="G17" s="22" t="s">
        <v>106</v>
      </c>
      <c r="H17" s="13" t="s">
        <v>16</v>
      </c>
      <c r="I17" s="14">
        <v>30</v>
      </c>
      <c r="J17" s="21" t="s">
        <v>107</v>
      </c>
      <c r="K17" s="15">
        <v>426645</v>
      </c>
      <c r="L17" s="16">
        <v>383980.5</v>
      </c>
      <c r="M17" s="25">
        <f t="shared" si="0"/>
        <v>0.9</v>
      </c>
      <c r="N17" s="23" t="s">
        <v>144</v>
      </c>
      <c r="O17" s="23" t="s">
        <v>70</v>
      </c>
      <c r="P17" s="47">
        <v>43528</v>
      </c>
    </row>
    <row r="18" spans="1:16" ht="98.45" customHeight="1" x14ac:dyDescent="0.25">
      <c r="A18" s="76" t="s">
        <v>222</v>
      </c>
      <c r="B18" s="78" t="s">
        <v>35</v>
      </c>
      <c r="C18" s="2" t="s">
        <v>36</v>
      </c>
      <c r="D18" s="2" t="s">
        <v>207</v>
      </c>
      <c r="E18" s="2" t="s">
        <v>37</v>
      </c>
      <c r="F18" s="3" t="s">
        <v>108</v>
      </c>
      <c r="G18" s="22" t="s">
        <v>239</v>
      </c>
      <c r="H18" s="2" t="s">
        <v>38</v>
      </c>
      <c r="I18" s="3">
        <v>24</v>
      </c>
      <c r="J18" s="3" t="s">
        <v>76</v>
      </c>
      <c r="K18" s="15">
        <v>158570</v>
      </c>
      <c r="L18" s="16">
        <v>142713</v>
      </c>
      <c r="M18" s="24">
        <f t="shared" si="0"/>
        <v>0.9</v>
      </c>
      <c r="N18" s="23" t="s">
        <v>149</v>
      </c>
      <c r="O18" s="23" t="s">
        <v>70</v>
      </c>
      <c r="P18" s="46">
        <v>43546</v>
      </c>
    </row>
    <row r="19" spans="1:16" ht="98.45" customHeight="1" x14ac:dyDescent="0.25">
      <c r="A19" s="76" t="s">
        <v>222</v>
      </c>
      <c r="B19" s="79" t="s">
        <v>156</v>
      </c>
      <c r="C19" s="13" t="s">
        <v>20</v>
      </c>
      <c r="D19" s="13" t="s">
        <v>203</v>
      </c>
      <c r="E19" s="42" t="s">
        <v>159</v>
      </c>
      <c r="F19" s="14" t="s">
        <v>158</v>
      </c>
      <c r="G19" s="22" t="s">
        <v>240</v>
      </c>
      <c r="H19" s="13" t="s">
        <v>161</v>
      </c>
      <c r="I19" s="14">
        <v>30</v>
      </c>
      <c r="J19" s="21" t="s">
        <v>164</v>
      </c>
      <c r="K19" s="15">
        <v>495440</v>
      </c>
      <c r="L19" s="16">
        <v>445896</v>
      </c>
      <c r="M19" s="25">
        <f t="shared" si="0"/>
        <v>0.9</v>
      </c>
      <c r="N19" s="23" t="s">
        <v>162</v>
      </c>
      <c r="O19" s="23" t="s">
        <v>163</v>
      </c>
      <c r="P19" s="47">
        <v>43677</v>
      </c>
    </row>
    <row r="20" spans="1:16" ht="140.44999999999999" customHeight="1" x14ac:dyDescent="0.25">
      <c r="A20" s="76" t="s">
        <v>222</v>
      </c>
      <c r="B20" s="78" t="s">
        <v>172</v>
      </c>
      <c r="C20" s="2" t="s">
        <v>4</v>
      </c>
      <c r="D20" s="2" t="s">
        <v>198</v>
      </c>
      <c r="E20" s="2" t="s">
        <v>173</v>
      </c>
      <c r="F20" s="3" t="s">
        <v>174</v>
      </c>
      <c r="G20" s="22" t="s">
        <v>245</v>
      </c>
      <c r="H20" s="2" t="s">
        <v>176</v>
      </c>
      <c r="I20" s="3" t="s">
        <v>177</v>
      </c>
      <c r="J20" s="51" t="s">
        <v>181</v>
      </c>
      <c r="K20" s="15">
        <v>55000</v>
      </c>
      <c r="L20" s="16">
        <v>49500</v>
      </c>
      <c r="M20" s="25">
        <f t="shared" si="0"/>
        <v>0.9</v>
      </c>
      <c r="N20" s="23" t="s">
        <v>179</v>
      </c>
      <c r="O20" s="23" t="s">
        <v>180</v>
      </c>
      <c r="P20" s="46">
        <v>43768</v>
      </c>
    </row>
    <row r="21" spans="1:16" ht="140.44999999999999" customHeight="1" x14ac:dyDescent="0.25">
      <c r="A21" s="76" t="s">
        <v>222</v>
      </c>
      <c r="B21" s="79" t="s">
        <v>175</v>
      </c>
      <c r="C21" s="2" t="s">
        <v>4</v>
      </c>
      <c r="D21" s="2" t="s">
        <v>199</v>
      </c>
      <c r="E21" s="42" t="s">
        <v>182</v>
      </c>
      <c r="F21" s="14" t="s">
        <v>183</v>
      </c>
      <c r="G21" s="22" t="s">
        <v>241</v>
      </c>
      <c r="H21" s="13" t="s">
        <v>184</v>
      </c>
      <c r="I21" s="14" t="s">
        <v>186</v>
      </c>
      <c r="J21" s="21" t="s">
        <v>187</v>
      </c>
      <c r="K21" s="15">
        <v>500773</v>
      </c>
      <c r="L21" s="16">
        <v>450695.7</v>
      </c>
      <c r="M21" s="25">
        <f t="shared" si="0"/>
        <v>0.9</v>
      </c>
      <c r="N21" s="23" t="s">
        <v>128</v>
      </c>
      <c r="O21" s="23" t="s">
        <v>185</v>
      </c>
      <c r="P21" s="47">
        <v>43768</v>
      </c>
    </row>
    <row r="22" spans="1:16" ht="140.44999999999999" customHeight="1" x14ac:dyDescent="0.25">
      <c r="A22" s="76" t="s">
        <v>222</v>
      </c>
      <c r="B22" s="79" t="s">
        <v>189</v>
      </c>
      <c r="C22" s="2" t="s">
        <v>20</v>
      </c>
      <c r="D22" s="2" t="s">
        <v>202</v>
      </c>
      <c r="E22" s="42" t="s">
        <v>196</v>
      </c>
      <c r="F22" s="14" t="s">
        <v>190</v>
      </c>
      <c r="G22" s="22" t="s">
        <v>195</v>
      </c>
      <c r="H22" s="13" t="s">
        <v>191</v>
      </c>
      <c r="I22" s="14" t="s">
        <v>193</v>
      </c>
      <c r="J22" s="21" t="s">
        <v>192</v>
      </c>
      <c r="K22" s="15">
        <v>660000</v>
      </c>
      <c r="L22" s="16">
        <v>594000</v>
      </c>
      <c r="M22" s="25">
        <f t="shared" si="0"/>
        <v>0.9</v>
      </c>
      <c r="N22" s="23" t="s">
        <v>162</v>
      </c>
      <c r="O22" s="23" t="s">
        <v>194</v>
      </c>
      <c r="P22" s="47">
        <v>43796</v>
      </c>
    </row>
    <row r="23" spans="1:16" ht="140.44999999999999" customHeight="1" x14ac:dyDescent="0.25">
      <c r="A23" s="76" t="s">
        <v>222</v>
      </c>
      <c r="B23" s="79" t="s">
        <v>210</v>
      </c>
      <c r="C23" s="2" t="s">
        <v>4</v>
      </c>
      <c r="D23" s="2" t="s">
        <v>198</v>
      </c>
      <c r="E23" s="42" t="s">
        <v>211</v>
      </c>
      <c r="F23" s="14" t="s">
        <v>212</v>
      </c>
      <c r="G23" s="22" t="s">
        <v>213</v>
      </c>
      <c r="H23" s="13" t="s">
        <v>214</v>
      </c>
      <c r="I23" s="14" t="s">
        <v>215</v>
      </c>
      <c r="J23" s="21" t="s">
        <v>216</v>
      </c>
      <c r="K23" s="15">
        <v>487902</v>
      </c>
      <c r="L23" s="16">
        <v>439111.8</v>
      </c>
      <c r="M23" s="25">
        <f t="shared" si="0"/>
        <v>0.9</v>
      </c>
      <c r="N23" s="23" t="s">
        <v>217</v>
      </c>
      <c r="O23" s="23" t="s">
        <v>80</v>
      </c>
      <c r="P23" s="47">
        <v>43817</v>
      </c>
    </row>
    <row r="24" spans="1:16" s="86" customFormat="1" ht="174.75" customHeight="1" x14ac:dyDescent="0.2">
      <c r="A24" s="88" t="s">
        <v>222</v>
      </c>
      <c r="B24" s="83" t="s">
        <v>223</v>
      </c>
      <c r="C24" s="17" t="s">
        <v>20</v>
      </c>
      <c r="D24" s="17" t="s">
        <v>202</v>
      </c>
      <c r="E24" s="42" t="s">
        <v>224</v>
      </c>
      <c r="F24" s="87" t="s">
        <v>225</v>
      </c>
      <c r="G24" s="22" t="s">
        <v>248</v>
      </c>
      <c r="H24" s="42" t="s">
        <v>226</v>
      </c>
      <c r="I24" s="87" t="s">
        <v>193</v>
      </c>
      <c r="J24" s="89" t="s">
        <v>227</v>
      </c>
      <c r="K24" s="84">
        <v>583200</v>
      </c>
      <c r="L24" s="16">
        <v>483790.15</v>
      </c>
      <c r="M24" s="85">
        <f t="shared" si="0"/>
        <v>0.82954415294924555</v>
      </c>
      <c r="N24" s="91" t="s">
        <v>247</v>
      </c>
      <c r="O24" s="16" t="s">
        <v>246</v>
      </c>
      <c r="P24" s="90">
        <v>43882</v>
      </c>
    </row>
    <row r="25" spans="1:16" ht="177.6" customHeight="1" x14ac:dyDescent="0.25">
      <c r="A25" s="76" t="s">
        <v>222</v>
      </c>
      <c r="B25" s="93" t="s">
        <v>258</v>
      </c>
      <c r="C25" s="65" t="s">
        <v>4</v>
      </c>
      <c r="D25" s="65" t="s">
        <v>199</v>
      </c>
      <c r="E25" s="2" t="s">
        <v>260</v>
      </c>
      <c r="F25" s="94" t="s">
        <v>259</v>
      </c>
      <c r="G25" s="33" t="s">
        <v>264</v>
      </c>
      <c r="H25" s="64" t="s">
        <v>13</v>
      </c>
      <c r="I25" s="94">
        <v>27</v>
      </c>
      <c r="J25" s="99" t="s">
        <v>261</v>
      </c>
      <c r="K25" s="97">
        <v>522500</v>
      </c>
      <c r="L25" s="98">
        <v>470250</v>
      </c>
      <c r="M25" s="95">
        <f t="shared" si="0"/>
        <v>0.9</v>
      </c>
      <c r="N25" s="23" t="s">
        <v>145</v>
      </c>
      <c r="O25" s="23" t="s">
        <v>262</v>
      </c>
      <c r="P25" s="96">
        <v>44064</v>
      </c>
    </row>
    <row r="26" spans="1:16" ht="156" customHeight="1" x14ac:dyDescent="0.25">
      <c r="A26" s="76" t="s">
        <v>222</v>
      </c>
      <c r="B26" s="93" t="s">
        <v>265</v>
      </c>
      <c r="C26" s="65" t="s">
        <v>266</v>
      </c>
      <c r="D26" s="65" t="s">
        <v>200</v>
      </c>
      <c r="E26" s="2" t="s">
        <v>267</v>
      </c>
      <c r="F26" s="94" t="s">
        <v>268</v>
      </c>
      <c r="G26" s="33" t="s">
        <v>272</v>
      </c>
      <c r="H26" s="64" t="s">
        <v>269</v>
      </c>
      <c r="I26" s="94">
        <v>24</v>
      </c>
      <c r="J26" s="99" t="s">
        <v>278</v>
      </c>
      <c r="K26" s="97">
        <v>490707.94</v>
      </c>
      <c r="L26" s="98">
        <v>441636.94</v>
      </c>
      <c r="M26" s="95">
        <f t="shared" si="0"/>
        <v>0.89999958019835591</v>
      </c>
      <c r="N26" s="23" t="s">
        <v>128</v>
      </c>
      <c r="O26" s="23" t="s">
        <v>270</v>
      </c>
      <c r="P26" s="96">
        <v>44075</v>
      </c>
    </row>
    <row r="27" spans="1:16" ht="177.6" customHeight="1" x14ac:dyDescent="0.25">
      <c r="A27" s="76" t="s">
        <v>222</v>
      </c>
      <c r="B27" s="93" t="s">
        <v>271</v>
      </c>
      <c r="C27" s="65" t="s">
        <v>274</v>
      </c>
      <c r="D27" s="65" t="s">
        <v>201</v>
      </c>
      <c r="E27" s="2" t="s">
        <v>275</v>
      </c>
      <c r="F27" s="94" t="s">
        <v>273</v>
      </c>
      <c r="G27" s="33" t="s">
        <v>279</v>
      </c>
      <c r="H27" s="64" t="s">
        <v>276</v>
      </c>
      <c r="I27" s="94">
        <v>24</v>
      </c>
      <c r="J27" s="101" t="s">
        <v>280</v>
      </c>
      <c r="K27" s="97">
        <v>410290.88</v>
      </c>
      <c r="L27" s="98">
        <v>369261.79</v>
      </c>
      <c r="M27" s="95">
        <f t="shared" si="0"/>
        <v>0.89999999512540951</v>
      </c>
      <c r="N27" s="23" t="s">
        <v>128</v>
      </c>
      <c r="O27" s="23" t="s">
        <v>277</v>
      </c>
      <c r="P27" s="96">
        <v>44162</v>
      </c>
    </row>
    <row r="28" spans="1:16" ht="157.15" customHeight="1" x14ac:dyDescent="0.25">
      <c r="A28" s="76" t="s">
        <v>171</v>
      </c>
      <c r="B28" s="78" t="s">
        <v>157</v>
      </c>
      <c r="C28" s="13" t="s">
        <v>20</v>
      </c>
      <c r="D28" s="13" t="s">
        <v>204</v>
      </c>
      <c r="E28" s="2" t="s">
        <v>167</v>
      </c>
      <c r="F28" s="3" t="s">
        <v>166</v>
      </c>
      <c r="G28" s="22" t="s">
        <v>169</v>
      </c>
      <c r="H28" s="2" t="s">
        <v>168</v>
      </c>
      <c r="I28" s="3">
        <v>24</v>
      </c>
      <c r="J28" s="3" t="s">
        <v>165</v>
      </c>
      <c r="K28" s="15">
        <v>453597.83</v>
      </c>
      <c r="L28" s="16">
        <v>376079.69</v>
      </c>
      <c r="M28" s="24">
        <f t="shared" si="0"/>
        <v>0.82910381207070583</v>
      </c>
      <c r="N28" s="23" t="s">
        <v>162</v>
      </c>
      <c r="O28" s="23" t="s">
        <v>170</v>
      </c>
      <c r="P28" s="46">
        <v>43692</v>
      </c>
    </row>
    <row r="29" spans="1:16" ht="157.5" customHeight="1" x14ac:dyDescent="0.25">
      <c r="A29" s="76" t="s">
        <v>250</v>
      </c>
      <c r="B29" s="93" t="s">
        <v>251</v>
      </c>
      <c r="C29" s="65" t="s">
        <v>36</v>
      </c>
      <c r="D29" s="65" t="s">
        <v>208</v>
      </c>
      <c r="E29" s="2" t="s">
        <v>249</v>
      </c>
      <c r="F29" s="94" t="s">
        <v>257</v>
      </c>
      <c r="G29" s="22" t="s">
        <v>256</v>
      </c>
      <c r="H29" s="64" t="s">
        <v>252</v>
      </c>
      <c r="I29" s="94">
        <v>12</v>
      </c>
      <c r="J29" s="94" t="s">
        <v>253</v>
      </c>
      <c r="K29" s="97">
        <v>120283.8</v>
      </c>
      <c r="L29" s="98">
        <v>99005.56</v>
      </c>
      <c r="M29" s="95">
        <f t="shared" si="0"/>
        <v>0.82309970253683373</v>
      </c>
      <c r="N29" s="72" t="s">
        <v>255</v>
      </c>
      <c r="O29" s="72" t="s">
        <v>254</v>
      </c>
      <c r="P29" s="96">
        <v>44054</v>
      </c>
    </row>
    <row r="30" spans="1:16" ht="96" customHeight="1" x14ac:dyDescent="0.25">
      <c r="A30" s="76" t="s">
        <v>220</v>
      </c>
      <c r="B30" s="80" t="s">
        <v>139</v>
      </c>
      <c r="C30" s="32" t="s">
        <v>4</v>
      </c>
      <c r="D30" s="32" t="s">
        <v>200</v>
      </c>
      <c r="E30" s="44" t="s">
        <v>50</v>
      </c>
      <c r="F30" s="35" t="s">
        <v>113</v>
      </c>
      <c r="G30" s="33" t="s">
        <v>263</v>
      </c>
      <c r="H30" s="32" t="s">
        <v>51</v>
      </c>
      <c r="I30" s="34">
        <v>30</v>
      </c>
      <c r="J30" s="34" t="s">
        <v>114</v>
      </c>
      <c r="K30" s="37">
        <v>5765222</v>
      </c>
      <c r="L30" s="40">
        <v>4754559.21</v>
      </c>
      <c r="M30" s="40">
        <f t="shared" si="0"/>
        <v>0.82469663960902118</v>
      </c>
      <c r="N30" s="40" t="s">
        <v>115</v>
      </c>
      <c r="O30" s="40" t="s">
        <v>116</v>
      </c>
      <c r="P30" s="48">
        <v>43552</v>
      </c>
    </row>
    <row r="31" spans="1:16" ht="80.25" customHeight="1" x14ac:dyDescent="0.25">
      <c r="A31" s="76" t="s">
        <v>220</v>
      </c>
      <c r="B31" s="81" t="s">
        <v>110</v>
      </c>
      <c r="C31" s="5" t="s">
        <v>20</v>
      </c>
      <c r="D31" s="5" t="s">
        <v>202</v>
      </c>
      <c r="E31" s="44" t="s">
        <v>122</v>
      </c>
      <c r="F31" s="36" t="s">
        <v>121</v>
      </c>
      <c r="G31" s="33" t="s">
        <v>242</v>
      </c>
      <c r="H31" s="5" t="s">
        <v>51</v>
      </c>
      <c r="I31" s="6">
        <v>30</v>
      </c>
      <c r="J31" s="6" t="s">
        <v>118</v>
      </c>
      <c r="K31" s="38">
        <v>6698873.9500000002</v>
      </c>
      <c r="L31" s="41">
        <v>5491559.6399999997</v>
      </c>
      <c r="M31" s="41">
        <f t="shared" si="0"/>
        <v>0.81977354417901827</v>
      </c>
      <c r="N31" s="40" t="s">
        <v>115</v>
      </c>
      <c r="O31" s="40" t="s">
        <v>123</v>
      </c>
      <c r="P31" s="49">
        <v>43636</v>
      </c>
    </row>
    <row r="32" spans="1:16" ht="138.75" customHeight="1" x14ac:dyDescent="0.25">
      <c r="A32" s="76" t="s">
        <v>220</v>
      </c>
      <c r="B32" s="81" t="s">
        <v>111</v>
      </c>
      <c r="C32" s="32" t="s">
        <v>4</v>
      </c>
      <c r="D32" s="32" t="s">
        <v>200</v>
      </c>
      <c r="E32" s="44" t="s">
        <v>125</v>
      </c>
      <c r="F32" s="36" t="s">
        <v>126</v>
      </c>
      <c r="G32" s="33" t="s">
        <v>244</v>
      </c>
      <c r="H32" s="5" t="s">
        <v>127</v>
      </c>
      <c r="I32" s="6">
        <v>36</v>
      </c>
      <c r="J32" s="6" t="s">
        <v>119</v>
      </c>
      <c r="K32" s="38">
        <v>7355590.7400000002</v>
      </c>
      <c r="L32" s="41">
        <v>5128280.22</v>
      </c>
      <c r="M32" s="41">
        <f t="shared" si="0"/>
        <v>0.6971948822699181</v>
      </c>
      <c r="N32" s="41" t="s">
        <v>128</v>
      </c>
      <c r="O32" s="16" t="s">
        <v>88</v>
      </c>
      <c r="P32" s="49">
        <v>43637</v>
      </c>
    </row>
    <row r="33" spans="1:16" ht="156.75" customHeight="1" x14ac:dyDescent="0.25">
      <c r="A33" s="76" t="s">
        <v>220</v>
      </c>
      <c r="B33" s="81" t="s">
        <v>112</v>
      </c>
      <c r="C33" s="5" t="s">
        <v>4</v>
      </c>
      <c r="D33" s="5" t="s">
        <v>200</v>
      </c>
      <c r="E33" s="44" t="s">
        <v>133</v>
      </c>
      <c r="F33" s="36" t="s">
        <v>132</v>
      </c>
      <c r="G33" s="22" t="s">
        <v>243</v>
      </c>
      <c r="H33" s="5" t="s">
        <v>134</v>
      </c>
      <c r="I33" s="6">
        <v>36</v>
      </c>
      <c r="J33" s="6" t="s">
        <v>120</v>
      </c>
      <c r="K33" s="38">
        <v>5290443.3099999996</v>
      </c>
      <c r="L33" s="38">
        <v>4751120.75</v>
      </c>
      <c r="M33" s="41">
        <f t="shared" si="0"/>
        <v>0.89805720836653302</v>
      </c>
      <c r="N33" s="41" t="s">
        <v>128</v>
      </c>
      <c r="O33" s="16" t="s">
        <v>88</v>
      </c>
      <c r="P33" s="49">
        <v>43645</v>
      </c>
    </row>
    <row r="34" spans="1:16" x14ac:dyDescent="0.25">
      <c r="K34" s="100">
        <f>SUBTOTAL(9,K3:K33)</f>
        <v>36274098.880000003</v>
      </c>
      <c r="L34" s="92">
        <f>SUBTOTAL(9,L3:L33)</f>
        <v>29952129.609999999</v>
      </c>
    </row>
    <row r="36" spans="1:16" x14ac:dyDescent="0.25">
      <c r="L36">
        <f>L34/K34</f>
        <v>0.82571671067794139</v>
      </c>
    </row>
    <row r="38" spans="1:16" x14ac:dyDescent="0.25">
      <c r="K38">
        <v>36274098.880000003</v>
      </c>
      <c r="L38">
        <v>29952129.609999999</v>
      </c>
    </row>
    <row r="42" spans="1:16" x14ac:dyDescent="0.25">
      <c r="J42">
        <f>29141230.88/35373100.06</f>
        <v>0.82382462466027917</v>
      </c>
    </row>
  </sheetData>
  <autoFilter ref="A2:P33" xr:uid="{00000000-0009-0000-0000-000001000000}">
    <filterColumn colId="2">
      <filters blank="1">
        <filter val="TO 1"/>
        <filter val="TO 6"/>
      </filters>
    </filterColumn>
  </autoFilter>
  <sortState xmlns:xlrd2="http://schemas.microsoft.com/office/spreadsheetml/2017/richdata2" ref="B3:P40">
    <sortCondition ref="B2:B40"/>
  </sortState>
  <mergeCells count="2">
    <mergeCell ref="B1:E1"/>
    <mergeCell ref="G1:P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Sheet2!$A$1:$A$12</xm:f>
          </x14:formula1>
          <xm:sqref>D3:D33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13" sqref="A13"/>
    </sheetView>
  </sheetViews>
  <sheetFormatPr defaultRowHeight="15" x14ac:dyDescent="0.25"/>
  <sheetData>
    <row r="1" spans="1:1" x14ac:dyDescent="0.25">
      <c r="A1" s="52" t="s">
        <v>198</v>
      </c>
    </row>
    <row r="2" spans="1:1" x14ac:dyDescent="0.25">
      <c r="A2" s="52" t="s">
        <v>199</v>
      </c>
    </row>
    <row r="3" spans="1:1" x14ac:dyDescent="0.25">
      <c r="A3" s="52" t="s">
        <v>200</v>
      </c>
    </row>
    <row r="4" spans="1:1" x14ac:dyDescent="0.25">
      <c r="A4" s="52" t="s">
        <v>201</v>
      </c>
    </row>
    <row r="5" spans="1:1" x14ac:dyDescent="0.25">
      <c r="A5" s="52" t="s">
        <v>202</v>
      </c>
    </row>
    <row r="6" spans="1:1" x14ac:dyDescent="0.25">
      <c r="A6" s="52" t="s">
        <v>203</v>
      </c>
    </row>
    <row r="7" spans="1:1" x14ac:dyDescent="0.25">
      <c r="A7" s="52" t="s">
        <v>204</v>
      </c>
    </row>
    <row r="8" spans="1:1" x14ac:dyDescent="0.25">
      <c r="A8" s="52" t="s">
        <v>205</v>
      </c>
    </row>
    <row r="9" spans="1:1" x14ac:dyDescent="0.25">
      <c r="A9" s="52" t="s">
        <v>206</v>
      </c>
    </row>
    <row r="10" spans="1:1" x14ac:dyDescent="0.25">
      <c r="A10" s="52" t="s">
        <v>207</v>
      </c>
    </row>
    <row r="11" spans="1:1" x14ac:dyDescent="0.25">
      <c r="A11" s="52" t="s">
        <v>208</v>
      </c>
    </row>
    <row r="12" spans="1:1" x14ac:dyDescent="0.25">
      <c r="A12" s="52" t="s">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 (2)</vt:lpstr>
      <vt:lpstr>Contracted &amp; approved projects</vt:lpstr>
      <vt:lpstr>Sheet2</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Liane Rosenblatt</dc:creator>
  <cp:lastModifiedBy>Sergey Balanev</cp:lastModifiedBy>
  <cp:lastPrinted>2019-05-24T09:03:59Z</cp:lastPrinted>
  <dcterms:created xsi:type="dcterms:W3CDTF">2019-05-24T06:32:10Z</dcterms:created>
  <dcterms:modified xsi:type="dcterms:W3CDTF">2020-12-03T13:33:54Z</dcterms:modified>
</cp:coreProperties>
</file>